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laszl\source\repos\mchsz-admin\Doksik\"/>
    </mc:Choice>
  </mc:AlternateContent>
  <xr:revisionPtr revIDLastSave="0" documentId="13_ncr:1_{1BDD00A4-9BEB-443C-83EB-98FE55402E84}" xr6:coauthVersionLast="47" xr6:coauthVersionMax="47" xr10:uidLastSave="{00000000-0000-0000-0000-000000000000}"/>
  <workbookProtection workbookAlgorithmName="SHA-512" workbookHashValue="NdnbVdeA1CQEUA8XeA3yPsbnDUkVrzhvS1gtEEJYpGYGtVvN31/EdB9fyfXoLwXqiukl8EbsfMkvSzEFMOCS+Q==" workbookSaltValue="yCfI4Oh8Wu5+dK6AmNgOJQ==" workbookSpinCount="100000" lockStructure="1"/>
  <bookViews>
    <workbookView xWindow="-120" yWindow="-120" windowWidth="38640" windowHeight="21120" xr2:uid="{00000000-000D-0000-FFFF-FFFF00000000}"/>
  </bookViews>
  <sheets>
    <sheet name="Filling Instructions" sheetId="13" r:id="rId1"/>
    <sheet name="1. Registration summary" sheetId="7" r:id="rId2"/>
    <sheet name="2. Team composition" sheetId="9" r:id="rId3"/>
    <sheet name="3. Accompanying persons" sheetId="12" r:id="rId4"/>
    <sheet name="F_Kategoriak" sheetId="8" state="hidden" r:id="rId5"/>
    <sheet name="F_Letszamok" sheetId="11" state="hidden" r:id="rId6"/>
    <sheet name="F_Eletkorok" sheetId="10" state="hidden" r:id="rId7"/>
    <sheet name="Választéklista-sajat" sheetId="2" state="hidden" r:id="rId8"/>
  </sheets>
  <definedNames>
    <definedName name="Sportágak">OFFSET('Választéklista-sajat'!#REF!, 0, 0, COUNTA('Választéklista-sajat'!#REF!) -1, 1)</definedName>
    <definedName name="Szakágak">OFFSET('Választéklista-sajat'!#REF!, 0, 0, COUNTA('Választéklista-sajat'!#REF!) -1, 1)</definedName>
    <definedName name="Szerepkörök">OFFSET('Választéklista-sajat'!#REF!, 0, 0, COUNTA('Választéklista-sajat'!#REF!) -1,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9" l="1"/>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I4" i="9"/>
  <c r="K4" i="9" s="1"/>
  <c r="J4" i="9"/>
  <c r="I5" i="9"/>
  <c r="K5" i="9" s="1"/>
  <c r="J5" i="9"/>
  <c r="I6" i="9"/>
  <c r="K6" i="9" s="1"/>
  <c r="J6" i="9"/>
  <c r="I7" i="9"/>
  <c r="K7" i="9" s="1"/>
  <c r="J7" i="9"/>
  <c r="I8" i="9"/>
  <c r="K8" i="9" s="1"/>
  <c r="J8" i="9"/>
  <c r="I9" i="9"/>
  <c r="J9" i="9"/>
  <c r="I10" i="9"/>
  <c r="J10" i="9"/>
  <c r="I11" i="9"/>
  <c r="K11" i="9" s="1"/>
  <c r="J11" i="9"/>
  <c r="I12" i="9"/>
  <c r="K12" i="9" s="1"/>
  <c r="J12" i="9"/>
  <c r="I13" i="9"/>
  <c r="K13" i="9" s="1"/>
  <c r="J13" i="9"/>
  <c r="I14" i="9"/>
  <c r="K14" i="9" s="1"/>
  <c r="J14" i="9"/>
  <c r="I15" i="9"/>
  <c r="K15" i="9" s="1"/>
  <c r="J15" i="9"/>
  <c r="I16" i="9"/>
  <c r="K16" i="9" s="1"/>
  <c r="J16" i="9"/>
  <c r="I17" i="9"/>
  <c r="J17" i="9"/>
  <c r="I18" i="9"/>
  <c r="K18" i="9" s="1"/>
  <c r="J18" i="9"/>
  <c r="I19" i="9"/>
  <c r="K19" i="9" s="1"/>
  <c r="J19" i="9"/>
  <c r="I20" i="9"/>
  <c r="K20" i="9" s="1"/>
  <c r="J20" i="9"/>
  <c r="I21" i="9"/>
  <c r="J21" i="9"/>
  <c r="I22" i="9"/>
  <c r="J22" i="9"/>
  <c r="I23" i="9"/>
  <c r="K23" i="9" s="1"/>
  <c r="J23" i="9"/>
  <c r="I24" i="9"/>
  <c r="K24" i="9" s="1"/>
  <c r="J24" i="9"/>
  <c r="I25" i="9"/>
  <c r="K25" i="9" s="1"/>
  <c r="J25" i="9"/>
  <c r="I26" i="9"/>
  <c r="K26" i="9" s="1"/>
  <c r="J26" i="9"/>
  <c r="I27" i="9"/>
  <c r="K27" i="9" s="1"/>
  <c r="J27" i="9"/>
  <c r="I28" i="9"/>
  <c r="K28" i="9" s="1"/>
  <c r="J28" i="9"/>
  <c r="I29" i="9"/>
  <c r="J29" i="9"/>
  <c r="I30" i="9"/>
  <c r="K30" i="9" s="1"/>
  <c r="J30" i="9"/>
  <c r="I31" i="9"/>
  <c r="K31" i="9" s="1"/>
  <c r="J31" i="9"/>
  <c r="I32" i="9"/>
  <c r="K32" i="9" s="1"/>
  <c r="J32" i="9"/>
  <c r="I33" i="9"/>
  <c r="J33" i="9"/>
  <c r="I34" i="9"/>
  <c r="J34" i="9"/>
  <c r="I35" i="9"/>
  <c r="K35" i="9" s="1"/>
  <c r="J35" i="9"/>
  <c r="I36" i="9"/>
  <c r="K36" i="9" s="1"/>
  <c r="J36" i="9"/>
  <c r="I37" i="9"/>
  <c r="K37" i="9" s="1"/>
  <c r="J37" i="9"/>
  <c r="I38" i="9"/>
  <c r="K38" i="9" s="1"/>
  <c r="J38" i="9"/>
  <c r="I39" i="9"/>
  <c r="K39" i="9" s="1"/>
  <c r="J39" i="9"/>
  <c r="I40" i="9"/>
  <c r="K40" i="9" s="1"/>
  <c r="J40" i="9"/>
  <c r="I41" i="9"/>
  <c r="J41" i="9"/>
  <c r="I42" i="9"/>
  <c r="K42" i="9" s="1"/>
  <c r="J42" i="9"/>
  <c r="I43" i="9"/>
  <c r="K43" i="9" s="1"/>
  <c r="J43" i="9"/>
  <c r="I44" i="9"/>
  <c r="K44" i="9" s="1"/>
  <c r="J44" i="9"/>
  <c r="I45" i="9"/>
  <c r="J45" i="9"/>
  <c r="I46" i="9"/>
  <c r="J46" i="9"/>
  <c r="I47" i="9"/>
  <c r="K47" i="9" s="1"/>
  <c r="J47" i="9"/>
  <c r="I48" i="9"/>
  <c r="K48" i="9" s="1"/>
  <c r="J48" i="9"/>
  <c r="I49" i="9"/>
  <c r="K49" i="9" s="1"/>
  <c r="J49" i="9"/>
  <c r="I50" i="9"/>
  <c r="K50" i="9" s="1"/>
  <c r="J50" i="9"/>
  <c r="I51" i="9"/>
  <c r="K51" i="9" s="1"/>
  <c r="J51" i="9"/>
  <c r="I52" i="9"/>
  <c r="K52" i="9" s="1"/>
  <c r="J52" i="9"/>
  <c r="I53" i="9"/>
  <c r="J53" i="9"/>
  <c r="I54" i="9"/>
  <c r="K54" i="9" s="1"/>
  <c r="J54" i="9"/>
  <c r="I55" i="9"/>
  <c r="K55" i="9" s="1"/>
  <c r="J55" i="9"/>
  <c r="I56" i="9"/>
  <c r="K56" i="9" s="1"/>
  <c r="J56" i="9"/>
  <c r="I57" i="9"/>
  <c r="J57" i="9"/>
  <c r="I58" i="9"/>
  <c r="J58" i="9"/>
  <c r="I59" i="9"/>
  <c r="K59" i="9" s="1"/>
  <c r="J59" i="9"/>
  <c r="I60" i="9"/>
  <c r="K60" i="9" s="1"/>
  <c r="J60" i="9"/>
  <c r="I61" i="9"/>
  <c r="K61" i="9" s="1"/>
  <c r="J61" i="9"/>
  <c r="I62" i="9"/>
  <c r="K62" i="9" s="1"/>
  <c r="J62" i="9"/>
  <c r="I63" i="9"/>
  <c r="K63" i="9" s="1"/>
  <c r="J63" i="9"/>
  <c r="I64" i="9"/>
  <c r="K64" i="9" s="1"/>
  <c r="J64" i="9"/>
  <c r="I65" i="9"/>
  <c r="J65" i="9"/>
  <c r="I66" i="9"/>
  <c r="K66" i="9" s="1"/>
  <c r="J66" i="9"/>
  <c r="I67" i="9"/>
  <c r="K67" i="9" s="1"/>
  <c r="J67" i="9"/>
  <c r="I68" i="9"/>
  <c r="K68" i="9" s="1"/>
  <c r="J68" i="9"/>
  <c r="I69" i="9"/>
  <c r="J69" i="9"/>
  <c r="I70" i="9"/>
  <c r="J70" i="9"/>
  <c r="I71" i="9"/>
  <c r="K71" i="9" s="1"/>
  <c r="J71" i="9"/>
  <c r="I72" i="9"/>
  <c r="K72" i="9" s="1"/>
  <c r="J72" i="9"/>
  <c r="I73" i="9"/>
  <c r="K73" i="9" s="1"/>
  <c r="J73" i="9"/>
  <c r="I74" i="9"/>
  <c r="K74" i="9" s="1"/>
  <c r="J74" i="9"/>
  <c r="I75" i="9"/>
  <c r="K75" i="9" s="1"/>
  <c r="J75" i="9"/>
  <c r="I76" i="9"/>
  <c r="K76" i="9" s="1"/>
  <c r="J76" i="9"/>
  <c r="I77" i="9"/>
  <c r="J77" i="9"/>
  <c r="I78" i="9"/>
  <c r="K78" i="9" s="1"/>
  <c r="N78" i="9" s="1"/>
  <c r="J78" i="9"/>
  <c r="I79" i="9"/>
  <c r="K79" i="9" s="1"/>
  <c r="J79" i="9"/>
  <c r="I80" i="9"/>
  <c r="K80" i="9" s="1"/>
  <c r="J80" i="9"/>
  <c r="I81" i="9"/>
  <c r="K81" i="9" s="1"/>
  <c r="J81" i="9"/>
  <c r="I82" i="9"/>
  <c r="J82" i="9"/>
  <c r="I83" i="9"/>
  <c r="J83" i="9"/>
  <c r="I84" i="9"/>
  <c r="K84" i="9" s="1"/>
  <c r="J84" i="9"/>
  <c r="I85" i="9"/>
  <c r="K85" i="9" s="1"/>
  <c r="J85" i="9"/>
  <c r="I86" i="9"/>
  <c r="K86" i="9" s="1"/>
  <c r="M86" i="9" s="1"/>
  <c r="J86" i="9"/>
  <c r="I87" i="9"/>
  <c r="K87" i="9" s="1"/>
  <c r="J87" i="9"/>
  <c r="I88" i="9"/>
  <c r="J88" i="9"/>
  <c r="I89" i="9"/>
  <c r="J89" i="9"/>
  <c r="I90" i="9"/>
  <c r="K90" i="9" s="1"/>
  <c r="J90" i="9"/>
  <c r="I91" i="9"/>
  <c r="K91" i="9" s="1"/>
  <c r="J91" i="9"/>
  <c r="I92" i="9"/>
  <c r="K92" i="9" s="1"/>
  <c r="J92" i="9"/>
  <c r="I93" i="9"/>
  <c r="K93" i="9" s="1"/>
  <c r="J93" i="9"/>
  <c r="I94" i="9"/>
  <c r="J94" i="9"/>
  <c r="I95" i="9"/>
  <c r="J95" i="9"/>
  <c r="I96" i="9"/>
  <c r="K96" i="9" s="1"/>
  <c r="J96" i="9"/>
  <c r="I97" i="9"/>
  <c r="K97" i="9" s="1"/>
  <c r="J97" i="9"/>
  <c r="I98" i="9"/>
  <c r="K98" i="9" s="1"/>
  <c r="J98" i="9"/>
  <c r="I99" i="9"/>
  <c r="K99" i="9" s="1"/>
  <c r="J99" i="9"/>
  <c r="I100" i="9"/>
  <c r="J100" i="9"/>
  <c r="I101" i="9"/>
  <c r="J101" i="9"/>
  <c r="I102" i="9"/>
  <c r="K102" i="9" s="1"/>
  <c r="J102" i="9"/>
  <c r="I103" i="9"/>
  <c r="K103" i="9" s="1"/>
  <c r="J103" i="9"/>
  <c r="I104" i="9"/>
  <c r="K104" i="9" s="1"/>
  <c r="N104" i="9" s="1"/>
  <c r="J104" i="9"/>
  <c r="I105" i="9"/>
  <c r="K105" i="9" s="1"/>
  <c r="J105" i="9"/>
  <c r="I106" i="9"/>
  <c r="J106" i="9"/>
  <c r="I107" i="9"/>
  <c r="J107" i="9"/>
  <c r="I108" i="9"/>
  <c r="K108" i="9" s="1"/>
  <c r="J108" i="9"/>
  <c r="I109" i="9"/>
  <c r="K109" i="9" s="1"/>
  <c r="O109" i="9" s="1"/>
  <c r="J109" i="9"/>
  <c r="I110" i="9"/>
  <c r="K110" i="9" s="1"/>
  <c r="J110" i="9"/>
  <c r="I111" i="9"/>
  <c r="K111" i="9" s="1"/>
  <c r="J111" i="9"/>
  <c r="I112" i="9"/>
  <c r="J112" i="9"/>
  <c r="I113" i="9"/>
  <c r="K113" i="9" s="1"/>
  <c r="J113" i="9"/>
  <c r="I114" i="9"/>
  <c r="K114" i="9" s="1"/>
  <c r="J114" i="9"/>
  <c r="I115" i="9"/>
  <c r="K115" i="9" s="1"/>
  <c r="J115" i="9"/>
  <c r="I116" i="9"/>
  <c r="M116" i="9" s="1"/>
  <c r="J116" i="9"/>
  <c r="I117" i="9"/>
  <c r="K117" i="9" s="1"/>
  <c r="J117" i="9"/>
  <c r="I118" i="9"/>
  <c r="G118" i="9" s="1"/>
  <c r="J118" i="9"/>
  <c r="I119" i="9"/>
  <c r="O119" i="9" s="1"/>
  <c r="J119" i="9"/>
  <c r="I120" i="9"/>
  <c r="K120" i="9" s="1"/>
  <c r="J120" i="9"/>
  <c r="I121" i="9"/>
  <c r="K121" i="9" s="1"/>
  <c r="J121" i="9"/>
  <c r="I122" i="9"/>
  <c r="M122" i="9" s="1"/>
  <c r="J122" i="9"/>
  <c r="I123" i="9"/>
  <c r="L123" i="9" s="1"/>
  <c r="J123" i="9"/>
  <c r="I124" i="9"/>
  <c r="G124" i="9" s="1"/>
  <c r="J124" i="9"/>
  <c r="I125" i="9"/>
  <c r="L125" i="9" s="1"/>
  <c r="J125" i="9"/>
  <c r="I126" i="9"/>
  <c r="K126" i="9" s="1"/>
  <c r="J126" i="9"/>
  <c r="I127" i="9"/>
  <c r="L127" i="9" s="1"/>
  <c r="J127" i="9"/>
  <c r="I128" i="9"/>
  <c r="M128" i="9" s="1"/>
  <c r="J128" i="9"/>
  <c r="I129" i="9"/>
  <c r="G129" i="9" s="1"/>
  <c r="J129" i="9"/>
  <c r="I130" i="9"/>
  <c r="L130" i="9" s="1"/>
  <c r="J130" i="9"/>
  <c r="I131" i="9"/>
  <c r="G131" i="9" s="1"/>
  <c r="J131" i="9"/>
  <c r="I132" i="9"/>
  <c r="K132" i="9" s="1"/>
  <c r="J132" i="9"/>
  <c r="I133" i="9"/>
  <c r="K133" i="9" s="1"/>
  <c r="J133" i="9"/>
  <c r="I134" i="9"/>
  <c r="L134" i="9" s="1"/>
  <c r="J134" i="9"/>
  <c r="I135" i="9"/>
  <c r="L135" i="9" s="1"/>
  <c r="J135" i="9"/>
  <c r="I136" i="9"/>
  <c r="O136" i="9" s="1"/>
  <c r="J136" i="9"/>
  <c r="I137" i="9"/>
  <c r="L137" i="9" s="1"/>
  <c r="J137" i="9"/>
  <c r="I138" i="9"/>
  <c r="K138" i="9" s="1"/>
  <c r="J138" i="9"/>
  <c r="I139" i="9"/>
  <c r="N139" i="9" s="1"/>
  <c r="J139" i="9"/>
  <c r="I140" i="9"/>
  <c r="M140" i="9" s="1"/>
  <c r="J140" i="9"/>
  <c r="I141" i="9"/>
  <c r="K141" i="9" s="1"/>
  <c r="J141" i="9"/>
  <c r="I142" i="9"/>
  <c r="L142" i="9" s="1"/>
  <c r="J142" i="9"/>
  <c r="I143" i="9"/>
  <c r="G143" i="9" s="1"/>
  <c r="J143" i="9"/>
  <c r="I144" i="9"/>
  <c r="K144" i="9" s="1"/>
  <c r="J144" i="9"/>
  <c r="I145" i="9"/>
  <c r="L145" i="9" s="1"/>
  <c r="J145" i="9"/>
  <c r="I146" i="9"/>
  <c r="G146" i="9" s="1"/>
  <c r="J146" i="9"/>
  <c r="I147" i="9"/>
  <c r="L147" i="9" s="1"/>
  <c r="J147" i="9"/>
  <c r="I148" i="9"/>
  <c r="L148" i="9" s="1"/>
  <c r="J148" i="9"/>
  <c r="I149" i="9"/>
  <c r="L149" i="9" s="1"/>
  <c r="J149" i="9"/>
  <c r="I150" i="9"/>
  <c r="K150" i="9" s="1"/>
  <c r="J150" i="9"/>
  <c r="I151" i="9"/>
  <c r="N151" i="9" s="1"/>
  <c r="J151" i="9"/>
  <c r="I152" i="9"/>
  <c r="M152" i="9" s="1"/>
  <c r="J152" i="9"/>
  <c r="I153" i="9"/>
  <c r="K153" i="9" s="1"/>
  <c r="J153" i="9"/>
  <c r="I154" i="9"/>
  <c r="G154" i="9" s="1"/>
  <c r="J154" i="9"/>
  <c r="I155" i="9"/>
  <c r="N155" i="9" s="1"/>
  <c r="J155" i="9"/>
  <c r="I156" i="9"/>
  <c r="K156" i="9" s="1"/>
  <c r="J156" i="9"/>
  <c r="I157" i="9"/>
  <c r="M157" i="9" s="1"/>
  <c r="J157" i="9"/>
  <c r="I158" i="9"/>
  <c r="G158" i="9" s="1"/>
  <c r="J158" i="9"/>
  <c r="I159" i="9"/>
  <c r="L159" i="9" s="1"/>
  <c r="J159" i="9"/>
  <c r="I160" i="9"/>
  <c r="G160" i="9" s="1"/>
  <c r="J160" i="9"/>
  <c r="I161" i="9"/>
  <c r="L161" i="9" s="1"/>
  <c r="J161" i="9"/>
  <c r="I162" i="9"/>
  <c r="M162" i="9" s="1"/>
  <c r="J162" i="9"/>
  <c r="I163" i="9"/>
  <c r="G163" i="9" s="1"/>
  <c r="J163" i="9"/>
  <c r="I164" i="9"/>
  <c r="M164" i="9" s="1"/>
  <c r="J164" i="9"/>
  <c r="I165" i="9"/>
  <c r="K165" i="9" s="1"/>
  <c r="J165" i="9"/>
  <c r="I166" i="9"/>
  <c r="N166" i="9" s="1"/>
  <c r="J166" i="9"/>
  <c r="I167" i="9"/>
  <c r="K167" i="9" s="1"/>
  <c r="J167" i="9"/>
  <c r="I168" i="9"/>
  <c r="K168" i="9" s="1"/>
  <c r="J168" i="9"/>
  <c r="I169" i="9"/>
  <c r="G169" i="9" s="1"/>
  <c r="J169" i="9"/>
  <c r="I170" i="9"/>
  <c r="M170" i="9" s="1"/>
  <c r="J170" i="9"/>
  <c r="I171" i="9"/>
  <c r="L171" i="9" s="1"/>
  <c r="J171" i="9"/>
  <c r="I172" i="9"/>
  <c r="N172" i="9" s="1"/>
  <c r="J172" i="9"/>
  <c r="I173" i="9"/>
  <c r="L173" i="9" s="1"/>
  <c r="J173" i="9"/>
  <c r="I174" i="9"/>
  <c r="G174" i="9" s="1"/>
  <c r="J174" i="9"/>
  <c r="I175" i="9"/>
  <c r="L175" i="9" s="1"/>
  <c r="J175" i="9"/>
  <c r="I176" i="9"/>
  <c r="K176" i="9" s="1"/>
  <c r="J176" i="9"/>
  <c r="I177" i="9"/>
  <c r="O177" i="9" s="1"/>
  <c r="J177" i="9"/>
  <c r="I178" i="9"/>
  <c r="L178" i="9" s="1"/>
  <c r="J178" i="9"/>
  <c r="I179" i="9"/>
  <c r="M179" i="9" s="1"/>
  <c r="J179" i="9"/>
  <c r="I180" i="9"/>
  <c r="K180" i="9" s="1"/>
  <c r="J180" i="9"/>
  <c r="I181" i="9"/>
  <c r="L181" i="9" s="1"/>
  <c r="J181" i="9"/>
  <c r="I182" i="9"/>
  <c r="G182" i="9" s="1"/>
  <c r="J182" i="9"/>
  <c r="I183" i="9"/>
  <c r="L183" i="9" s="1"/>
  <c r="J183" i="9"/>
  <c r="I184" i="9"/>
  <c r="N184" i="9" s="1"/>
  <c r="J184" i="9"/>
  <c r="I185" i="9"/>
  <c r="L185" i="9" s="1"/>
  <c r="J185" i="9"/>
  <c r="I186" i="9"/>
  <c r="K186" i="9" s="1"/>
  <c r="J186" i="9"/>
  <c r="I187" i="9"/>
  <c r="M187" i="9" s="1"/>
  <c r="J187" i="9"/>
  <c r="I188" i="9"/>
  <c r="K188" i="9" s="1"/>
  <c r="J188" i="9"/>
  <c r="I189" i="9"/>
  <c r="O189" i="9" s="1"/>
  <c r="J189" i="9"/>
  <c r="I190" i="9"/>
  <c r="L190" i="9" s="1"/>
  <c r="J190" i="9"/>
  <c r="I191" i="9"/>
  <c r="M191" i="9" s="1"/>
  <c r="J191" i="9"/>
  <c r="I192" i="9"/>
  <c r="K192" i="9" s="1"/>
  <c r="J192" i="9"/>
  <c r="I193" i="9"/>
  <c r="N193" i="9" s="1"/>
  <c r="J193" i="9"/>
  <c r="I194" i="9"/>
  <c r="O194" i="9" s="1"/>
  <c r="J194" i="9"/>
  <c r="I195" i="9"/>
  <c r="O195" i="9" s="1"/>
  <c r="J195" i="9"/>
  <c r="I196" i="9"/>
  <c r="K196" i="9" s="1"/>
  <c r="J196" i="9"/>
  <c r="I197" i="9"/>
  <c r="L197" i="9" s="1"/>
  <c r="J197" i="9"/>
  <c r="I198" i="9"/>
  <c r="O198" i="9" s="1"/>
  <c r="J198" i="9"/>
  <c r="I199" i="9"/>
  <c r="M199" i="9" s="1"/>
  <c r="J199" i="9"/>
  <c r="I200" i="9"/>
  <c r="K200" i="9" s="1"/>
  <c r="J200" i="9"/>
  <c r="I201" i="9"/>
  <c r="M201" i="9" s="1"/>
  <c r="J201" i="9"/>
  <c r="I202" i="9"/>
  <c r="L202" i="9" s="1"/>
  <c r="J202" i="9"/>
  <c r="I203" i="9"/>
  <c r="M203" i="9" s="1"/>
  <c r="J203" i="9"/>
  <c r="I204" i="9"/>
  <c r="K204" i="9" s="1"/>
  <c r="J204" i="9"/>
  <c r="I205" i="9"/>
  <c r="N205" i="9" s="1"/>
  <c r="J205" i="9"/>
  <c r="I206" i="9"/>
  <c r="K206" i="9" s="1"/>
  <c r="J206" i="9"/>
  <c r="I207" i="9"/>
  <c r="K207" i="9" s="1"/>
  <c r="J207" i="9"/>
  <c r="I208" i="9"/>
  <c r="K208" i="9" s="1"/>
  <c r="J208" i="9"/>
  <c r="I209" i="9"/>
  <c r="O209" i="9" s="1"/>
  <c r="J209" i="9"/>
  <c r="I210" i="9"/>
  <c r="K210" i="9" s="1"/>
  <c r="J210" i="9"/>
  <c r="I211" i="9"/>
  <c r="M211" i="9" s="1"/>
  <c r="J211" i="9"/>
  <c r="I212" i="9"/>
  <c r="N212" i="9" s="1"/>
  <c r="J212" i="9"/>
  <c r="I213" i="9"/>
  <c r="K213" i="9" s="1"/>
  <c r="J213" i="9"/>
  <c r="I214" i="9"/>
  <c r="N214" i="9" s="1"/>
  <c r="J214" i="9"/>
  <c r="I215" i="9"/>
  <c r="G215" i="9" s="1"/>
  <c r="J215" i="9"/>
  <c r="I216" i="9"/>
  <c r="L216" i="9" s="1"/>
  <c r="J216" i="9"/>
  <c r="I217" i="9"/>
  <c r="M217" i="9" s="1"/>
  <c r="J217" i="9"/>
  <c r="I218" i="9"/>
  <c r="K218" i="9" s="1"/>
  <c r="J218" i="9"/>
  <c r="I219" i="9"/>
  <c r="M219" i="9" s="1"/>
  <c r="J219" i="9"/>
  <c r="I220" i="9"/>
  <c r="K220" i="9" s="1"/>
  <c r="J220" i="9"/>
  <c r="I221" i="9"/>
  <c r="O221" i="9" s="1"/>
  <c r="J221" i="9"/>
  <c r="I222" i="9"/>
  <c r="K222" i="9" s="1"/>
  <c r="J222" i="9"/>
  <c r="I223" i="9"/>
  <c r="M223" i="9" s="1"/>
  <c r="J223" i="9"/>
  <c r="I224" i="9"/>
  <c r="N224" i="9" s="1"/>
  <c r="J224" i="9"/>
  <c r="I225" i="9"/>
  <c r="K225" i="9" s="1"/>
  <c r="J225" i="9"/>
  <c r="I226" i="9"/>
  <c r="N226" i="9" s="1"/>
  <c r="J226" i="9"/>
  <c r="I227" i="9"/>
  <c r="L227" i="9" s="1"/>
  <c r="J227" i="9"/>
  <c r="I228" i="9"/>
  <c r="L228" i="9" s="1"/>
  <c r="J228" i="9"/>
  <c r="I229" i="9"/>
  <c r="O229" i="9" s="1"/>
  <c r="J229" i="9"/>
  <c r="I230" i="9"/>
  <c r="K230" i="9" s="1"/>
  <c r="J230" i="9"/>
  <c r="I231" i="9"/>
  <c r="M231" i="9" s="1"/>
  <c r="J231" i="9"/>
  <c r="I232" i="9"/>
  <c r="K232" i="9" s="1"/>
  <c r="J232" i="9"/>
  <c r="I233" i="9"/>
  <c r="M233" i="9" s="1"/>
  <c r="J233" i="9"/>
  <c r="I234" i="9"/>
  <c r="K234" i="9" s="1"/>
  <c r="J234" i="9"/>
  <c r="I235" i="9"/>
  <c r="M235" i="9" s="1"/>
  <c r="J235" i="9"/>
  <c r="I236" i="9"/>
  <c r="N236" i="9" s="1"/>
  <c r="J236" i="9"/>
  <c r="I237" i="9"/>
  <c r="K237" i="9" s="1"/>
  <c r="J237" i="9"/>
  <c r="I238" i="9"/>
  <c r="N238" i="9" s="1"/>
  <c r="J238" i="9"/>
  <c r="I239" i="9"/>
  <c r="G239" i="9" s="1"/>
  <c r="J239" i="9"/>
  <c r="I240" i="9"/>
  <c r="L240" i="9" s="1"/>
  <c r="J240" i="9"/>
  <c r="I241" i="9"/>
  <c r="O241" i="9" s="1"/>
  <c r="J241" i="9"/>
  <c r="I242" i="9"/>
  <c r="K242" i="9" s="1"/>
  <c r="J242" i="9"/>
  <c r="I243" i="9"/>
  <c r="M243" i="9" s="1"/>
  <c r="J243" i="9"/>
  <c r="I244" i="9"/>
  <c r="K244" i="9" s="1"/>
  <c r="J244" i="9"/>
  <c r="I245" i="9"/>
  <c r="M245" i="9" s="1"/>
  <c r="J245" i="9"/>
  <c r="I246" i="9"/>
  <c r="L246" i="9" s="1"/>
  <c r="J246" i="9"/>
  <c r="I247" i="9"/>
  <c r="M247" i="9" s="1"/>
  <c r="J247" i="9"/>
  <c r="I248" i="9"/>
  <c r="N248" i="9" s="1"/>
  <c r="J248" i="9"/>
  <c r="I249" i="9"/>
  <c r="K249" i="9" s="1"/>
  <c r="J249" i="9"/>
  <c r="I250" i="9"/>
  <c r="M250" i="9" s="1"/>
  <c r="J250" i="9"/>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35" i="8"/>
  <c r="N36" i="8"/>
  <c r="N38" i="8"/>
  <c r="N41" i="8"/>
  <c r="N43" i="8"/>
  <c r="K3" i="8"/>
  <c r="L3" i="8"/>
  <c r="K4" i="8"/>
  <c r="L4" i="8"/>
  <c r="K5" i="8"/>
  <c r="L5" i="8"/>
  <c r="K6" i="8"/>
  <c r="L6" i="8"/>
  <c r="K7" i="8"/>
  <c r="L7" i="8"/>
  <c r="K8" i="8"/>
  <c r="L8" i="8"/>
  <c r="K9" i="8"/>
  <c r="L9" i="8"/>
  <c r="K10" i="8"/>
  <c r="L10" i="8"/>
  <c r="K11" i="8"/>
  <c r="L11" i="8"/>
  <c r="K12" i="8"/>
  <c r="L12" i="8"/>
  <c r="K13" i="8"/>
  <c r="L13" i="8"/>
  <c r="K14" i="8"/>
  <c r="L14" i="8"/>
  <c r="K15" i="8"/>
  <c r="L15" i="8"/>
  <c r="K16" i="8"/>
  <c r="L16" i="8"/>
  <c r="K17" i="8"/>
  <c r="L17" i="8"/>
  <c r="K18" i="8"/>
  <c r="L18" i="8"/>
  <c r="K19" i="8"/>
  <c r="L19" i="8"/>
  <c r="K20" i="8"/>
  <c r="L20" i="8"/>
  <c r="K21" i="8"/>
  <c r="L21" i="8"/>
  <c r="K22" i="8"/>
  <c r="L22" i="8"/>
  <c r="K23" i="8"/>
  <c r="L23" i="8"/>
  <c r="K24" i="8"/>
  <c r="L24" i="8"/>
  <c r="K25" i="8"/>
  <c r="L25" i="8"/>
  <c r="K26" i="8"/>
  <c r="L26" i="8"/>
  <c r="K27" i="8"/>
  <c r="L27" i="8"/>
  <c r="K28" i="8"/>
  <c r="L28" i="8"/>
  <c r="K29" i="8"/>
  <c r="L29" i="8"/>
  <c r="K30" i="8"/>
  <c r="L30" i="8"/>
  <c r="K31" i="8"/>
  <c r="L31" i="8"/>
  <c r="K32" i="8"/>
  <c r="L32" i="8"/>
  <c r="K33" i="8"/>
  <c r="L33" i="8"/>
  <c r="K34" i="8"/>
  <c r="L34" i="8"/>
  <c r="I35" i="8"/>
  <c r="M35" i="8" s="1"/>
  <c r="J35" i="8"/>
  <c r="K35" i="8"/>
  <c r="L35" i="8"/>
  <c r="I36" i="8"/>
  <c r="J36" i="8"/>
  <c r="K36" i="8"/>
  <c r="L36" i="8"/>
  <c r="M36" i="8"/>
  <c r="I37" i="8"/>
  <c r="M37" i="8" s="1"/>
  <c r="J37" i="8"/>
  <c r="N37" i="8" s="1"/>
  <c r="K37" i="8"/>
  <c r="L37" i="8"/>
  <c r="I38" i="8"/>
  <c r="J38" i="8"/>
  <c r="K38" i="8"/>
  <c r="L38" i="8"/>
  <c r="M38" i="8"/>
  <c r="I39" i="8"/>
  <c r="M39" i="8" s="1"/>
  <c r="J39" i="8"/>
  <c r="K39" i="8"/>
  <c r="L39" i="8"/>
  <c r="I40" i="8"/>
  <c r="J40" i="8"/>
  <c r="N40" i="8" s="1"/>
  <c r="K40" i="8"/>
  <c r="L40" i="8"/>
  <c r="M40" i="8"/>
  <c r="I41" i="8"/>
  <c r="J41" i="8"/>
  <c r="K41" i="8"/>
  <c r="L41" i="8"/>
  <c r="M41" i="8"/>
  <c r="I42" i="8"/>
  <c r="J42" i="8"/>
  <c r="N42" i="8" s="1"/>
  <c r="K42" i="8"/>
  <c r="L42" i="8"/>
  <c r="M42" i="8"/>
  <c r="I43" i="8"/>
  <c r="M43" i="8" s="1"/>
  <c r="J43" i="8"/>
  <c r="K43" i="8"/>
  <c r="L43" i="8"/>
  <c r="I44" i="8"/>
  <c r="J44" i="8"/>
  <c r="N44" i="8" s="1"/>
  <c r="K44" i="8"/>
  <c r="L44" i="8"/>
  <c r="M44" i="8"/>
  <c r="K45" i="8"/>
  <c r="L45" i="8"/>
  <c r="K46" i="8"/>
  <c r="L46" i="8"/>
  <c r="K47" i="8"/>
  <c r="L47" i="8"/>
  <c r="K48" i="8"/>
  <c r="L48" i="8"/>
  <c r="K49" i="8"/>
  <c r="L49" i="8"/>
  <c r="K50" i="8"/>
  <c r="L50" i="8"/>
  <c r="K51" i="8"/>
  <c r="L51" i="8"/>
  <c r="K52" i="8"/>
  <c r="L52" i="8"/>
  <c r="K53" i="8"/>
  <c r="L53" i="8"/>
  <c r="K54" i="8"/>
  <c r="L54" i="8"/>
  <c r="K55" i="8"/>
  <c r="L55" i="8"/>
  <c r="K56" i="8"/>
  <c r="L56" i="8"/>
  <c r="K57" i="8"/>
  <c r="L57" i="8"/>
  <c r="K58" i="8"/>
  <c r="L58" i="8"/>
  <c r="K6" i="7" s="1"/>
  <c r="K59" i="8"/>
  <c r="L59" i="8"/>
  <c r="K60" i="8"/>
  <c r="L60" i="8"/>
  <c r="K61" i="8"/>
  <c r="L61" i="8"/>
  <c r="K62" i="8"/>
  <c r="L62" i="8"/>
  <c r="K63" i="8"/>
  <c r="L63" i="8"/>
  <c r="K64" i="8"/>
  <c r="L64" i="8"/>
  <c r="K65" i="8"/>
  <c r="L65" i="8"/>
  <c r="K66" i="8"/>
  <c r="L66" i="8"/>
  <c r="K67" i="8"/>
  <c r="L67" i="8"/>
  <c r="K68" i="8"/>
  <c r="L68" i="8"/>
  <c r="K69" i="8"/>
  <c r="L69" i="8"/>
  <c r="K70" i="8"/>
  <c r="L70" i="8"/>
  <c r="K71" i="8"/>
  <c r="L71" i="8"/>
  <c r="K72" i="8"/>
  <c r="L72" i="8"/>
  <c r="K73" i="8"/>
  <c r="J11" i="7" s="1"/>
  <c r="L73" i="8"/>
  <c r="K11" i="7" s="1"/>
  <c r="K74" i="8"/>
  <c r="L74" i="8"/>
  <c r="K75" i="8"/>
  <c r="L75" i="8"/>
  <c r="K76" i="8"/>
  <c r="L76" i="8"/>
  <c r="K77" i="8"/>
  <c r="L77" i="8"/>
  <c r="K4" i="7" s="1"/>
  <c r="K78" i="8"/>
  <c r="L78" i="8"/>
  <c r="K10" i="7" s="1"/>
  <c r="K79" i="8"/>
  <c r="J5" i="7" s="1"/>
  <c r="L79" i="8"/>
  <c r="K5" i="7" s="1"/>
  <c r="K80" i="8"/>
  <c r="L80" i="8"/>
  <c r="K81" i="8"/>
  <c r="L81" i="8"/>
  <c r="K82" i="8"/>
  <c r="L82" i="8"/>
  <c r="K83" i="8"/>
  <c r="L83" i="8"/>
  <c r="K84" i="8"/>
  <c r="L84" i="8"/>
  <c r="K85" i="8"/>
  <c r="L85" i="8"/>
  <c r="K86" i="8"/>
  <c r="L86" i="8"/>
  <c r="K87" i="8"/>
  <c r="L87" i="8"/>
  <c r="K88" i="8"/>
  <c r="L88" i="8"/>
  <c r="K89" i="8"/>
  <c r="L89" i="8"/>
  <c r="K90" i="8"/>
  <c r="L90" i="8"/>
  <c r="K91" i="8"/>
  <c r="L91" i="8"/>
  <c r="K92" i="8"/>
  <c r="L92" i="8"/>
  <c r="K93" i="8"/>
  <c r="L93" i="8"/>
  <c r="K94" i="8"/>
  <c r="L94" i="8"/>
  <c r="K95" i="8"/>
  <c r="L95" i="8"/>
  <c r="K96" i="8"/>
  <c r="L96" i="8"/>
  <c r="K97" i="8"/>
  <c r="L97" i="8"/>
  <c r="K98" i="8"/>
  <c r="L98" i="8"/>
  <c r="K99" i="8"/>
  <c r="L99" i="8"/>
  <c r="K100" i="8"/>
  <c r="L100" i="8"/>
  <c r="K101" i="8"/>
  <c r="L101" i="8"/>
  <c r="K102" i="8"/>
  <c r="L102" i="8"/>
  <c r="K103" i="8"/>
  <c r="L103" i="8"/>
  <c r="K104" i="8"/>
  <c r="L104" i="8"/>
  <c r="K105" i="8"/>
  <c r="L105" i="8"/>
  <c r="K106" i="8"/>
  <c r="L106" i="8"/>
  <c r="K107" i="8"/>
  <c r="L107" i="8"/>
  <c r="K108" i="8"/>
  <c r="L108" i="8"/>
  <c r="K109" i="8"/>
  <c r="L109" i="8"/>
  <c r="K110" i="8"/>
  <c r="L110" i="8"/>
  <c r="K111" i="8"/>
  <c r="L111" i="8"/>
  <c r="E14" i="10"/>
  <c r="F14" i="10"/>
  <c r="J4" i="7"/>
  <c r="J6" i="7"/>
  <c r="J7" i="7"/>
  <c r="K7" i="7"/>
  <c r="J8" i="7"/>
  <c r="K8" i="7"/>
  <c r="J9" i="7"/>
  <c r="K9" i="7"/>
  <c r="J10" i="7"/>
  <c r="J16" i="7"/>
  <c r="K16" i="7"/>
  <c r="J17" i="7"/>
  <c r="K17" i="7"/>
  <c r="J18" i="7"/>
  <c r="K18" i="7"/>
  <c r="J19" i="7"/>
  <c r="K19" i="7"/>
  <c r="J20" i="7"/>
  <c r="K20" i="7"/>
  <c r="J21" i="7"/>
  <c r="K21" i="7"/>
  <c r="J22" i="7"/>
  <c r="K22" i="7"/>
  <c r="J23" i="7"/>
  <c r="K23" i="7"/>
  <c r="J24" i="7"/>
  <c r="K24" i="7"/>
  <c r="J25" i="7"/>
  <c r="K25" i="7"/>
  <c r="J26" i="7"/>
  <c r="K26" i="7"/>
  <c r="J27" i="7"/>
  <c r="K27" i="7"/>
  <c r="J28" i="7"/>
  <c r="K28" i="7"/>
  <c r="J29" i="7"/>
  <c r="K29" i="7"/>
  <c r="J30" i="7"/>
  <c r="K30" i="7"/>
  <c r="J31" i="7"/>
  <c r="K31" i="7"/>
  <c r="J32" i="7"/>
  <c r="K32" i="7"/>
  <c r="J33" i="7"/>
  <c r="K33" i="7"/>
  <c r="J34" i="7"/>
  <c r="K34" i="7"/>
  <c r="J35" i="7"/>
  <c r="K35" i="7"/>
  <c r="J36" i="7"/>
  <c r="K36" i="7"/>
  <c r="J37" i="7"/>
  <c r="K37" i="7"/>
  <c r="J38" i="7"/>
  <c r="K38" i="7"/>
  <c r="J39" i="7"/>
  <c r="K39" i="7"/>
  <c r="J40" i="7"/>
  <c r="K40" i="7"/>
  <c r="J41" i="7"/>
  <c r="K41" i="7"/>
  <c r="J42" i="7"/>
  <c r="K42" i="7"/>
  <c r="J43" i="7"/>
  <c r="K43" i="7"/>
  <c r="J44" i="7"/>
  <c r="K44" i="7"/>
  <c r="J45" i="7"/>
  <c r="K45" i="7"/>
  <c r="J46" i="7"/>
  <c r="K46" i="7"/>
  <c r="J47" i="7"/>
  <c r="K47" i="7"/>
  <c r="J48" i="7"/>
  <c r="K48" i="7"/>
  <c r="J49" i="7"/>
  <c r="K49" i="7"/>
  <c r="J50" i="7"/>
  <c r="K50" i="7"/>
  <c r="O168" i="9" l="1"/>
  <c r="N222" i="9"/>
  <c r="L163" i="9"/>
  <c r="N102" i="9"/>
  <c r="N247" i="9"/>
  <c r="N217" i="9"/>
  <c r="M102" i="9"/>
  <c r="O203" i="9"/>
  <c r="M168" i="9"/>
  <c r="K248" i="9"/>
  <c r="N168" i="9"/>
  <c r="N163" i="9"/>
  <c r="O118" i="9"/>
  <c r="N206" i="9"/>
  <c r="M206" i="9"/>
  <c r="O210" i="9"/>
  <c r="L224" i="9"/>
  <c r="N210" i="9"/>
  <c r="L194" i="9"/>
  <c r="N84" i="9"/>
  <c r="N229" i="9"/>
  <c r="O214" i="9"/>
  <c r="L170" i="9"/>
  <c r="N161" i="9"/>
  <c r="O144" i="9"/>
  <c r="M234" i="9"/>
  <c r="M214" i="9"/>
  <c r="N144" i="9"/>
  <c r="N154" i="9"/>
  <c r="O222" i="9"/>
  <c r="O217" i="9"/>
  <c r="L203" i="9"/>
  <c r="M173" i="9"/>
  <c r="K155" i="9"/>
  <c r="H191" i="9"/>
  <c r="M210" i="9"/>
  <c r="L206" i="9"/>
  <c r="K197" i="9"/>
  <c r="K187" i="9"/>
  <c r="N243" i="9"/>
  <c r="K243" i="9"/>
  <c r="L201" i="9"/>
  <c r="K171" i="9"/>
  <c r="N158" i="9"/>
  <c r="H223" i="9"/>
  <c r="L209" i="9"/>
  <c r="M205" i="9"/>
  <c r="N179" i="9"/>
  <c r="N174" i="9"/>
  <c r="H243" i="9"/>
  <c r="M236" i="9"/>
  <c r="K231" i="9"/>
  <c r="K226" i="9"/>
  <c r="L179" i="9"/>
  <c r="K174" i="9"/>
  <c r="M161" i="9"/>
  <c r="K123" i="9"/>
  <c r="K241" i="9"/>
  <c r="O199" i="9"/>
  <c r="N194" i="9"/>
  <c r="K189" i="9"/>
  <c r="K161" i="9"/>
  <c r="M145" i="9"/>
  <c r="M147" i="9"/>
  <c r="M144" i="9"/>
  <c r="M138" i="9"/>
  <c r="L122" i="9"/>
  <c r="O146" i="9"/>
  <c r="O143" i="9"/>
  <c r="K146" i="9"/>
  <c r="O132" i="9"/>
  <c r="K137" i="9"/>
  <c r="L109" i="9"/>
  <c r="O99" i="9"/>
  <c r="N246" i="9"/>
  <c r="L229" i="9"/>
  <c r="L217" i="9"/>
  <c r="L199" i="9"/>
  <c r="L191" i="9"/>
  <c r="O182" i="9"/>
  <c r="L168" i="9"/>
  <c r="L156" i="9"/>
  <c r="L144" i="9"/>
  <c r="M135" i="9"/>
  <c r="N132" i="9"/>
  <c r="H131" i="9"/>
  <c r="K246" i="9"/>
  <c r="L233" i="9"/>
  <c r="K217" i="9"/>
  <c r="K182" i="9"/>
  <c r="O170" i="9"/>
  <c r="K135" i="9"/>
  <c r="M132" i="9"/>
  <c r="O122" i="9"/>
  <c r="H231" i="9"/>
  <c r="H199" i="9"/>
  <c r="H179" i="9"/>
  <c r="O224" i="9"/>
  <c r="N170" i="9"/>
  <c r="N122" i="9"/>
  <c r="L86" i="9"/>
  <c r="H139" i="9"/>
  <c r="H119" i="9"/>
  <c r="H239" i="9"/>
  <c r="H187" i="9"/>
  <c r="L245" i="9"/>
  <c r="K224" i="9"/>
  <c r="L212" i="9"/>
  <c r="O201" i="9"/>
  <c r="M181" i="9"/>
  <c r="K170" i="9"/>
  <c r="M150" i="9"/>
  <c r="K143" i="9"/>
  <c r="O131" i="9"/>
  <c r="K122" i="9"/>
  <c r="N90" i="9"/>
  <c r="H167" i="9"/>
  <c r="H147" i="9"/>
  <c r="M248" i="9"/>
  <c r="O204" i="9"/>
  <c r="N201" i="9"/>
  <c r="O197" i="9"/>
  <c r="M193" i="9"/>
  <c r="N189" i="9"/>
  <c r="L176" i="9"/>
  <c r="O172" i="9"/>
  <c r="L166" i="9"/>
  <c r="N162" i="9"/>
  <c r="L235" i="9"/>
  <c r="O215" i="9"/>
  <c r="L172" i="9"/>
  <c r="O133" i="9"/>
  <c r="H175" i="9"/>
  <c r="H155" i="9"/>
  <c r="M204" i="9"/>
  <c r="K235" i="9"/>
  <c r="O226" i="9"/>
  <c r="K223" i="9"/>
  <c r="K215" i="9"/>
  <c r="L204" i="9"/>
  <c r="K172" i="9"/>
  <c r="L158" i="9"/>
  <c r="M133" i="9"/>
  <c r="O124" i="9"/>
  <c r="L121" i="9"/>
  <c r="H215" i="9"/>
  <c r="H135" i="9"/>
  <c r="H115" i="9"/>
  <c r="L239" i="9"/>
  <c r="M226" i="9"/>
  <c r="N192" i="9"/>
  <c r="O183" i="9"/>
  <c r="L165" i="9"/>
  <c r="O161" i="9"/>
  <c r="L133" i="9"/>
  <c r="H235" i="9"/>
  <c r="H203" i="9"/>
  <c r="H183" i="9"/>
  <c r="L192" i="9"/>
  <c r="M183" i="9"/>
  <c r="M153" i="9"/>
  <c r="H163" i="9"/>
  <c r="H143" i="9"/>
  <c r="H123" i="9"/>
  <c r="O135" i="9"/>
  <c r="H171" i="9"/>
  <c r="H151" i="9"/>
  <c r="K164" i="9"/>
  <c r="K159" i="9"/>
  <c r="L157" i="9"/>
  <c r="K152" i="9"/>
  <c r="K128" i="9"/>
  <c r="L120" i="9"/>
  <c r="H249" i="9"/>
  <c r="H245" i="9"/>
  <c r="H241" i="9"/>
  <c r="H237" i="9"/>
  <c r="H233" i="9"/>
  <c r="H229" i="9"/>
  <c r="H225" i="9"/>
  <c r="H221" i="9"/>
  <c r="H217" i="9"/>
  <c r="H213" i="9"/>
  <c r="H209" i="9"/>
  <c r="H205" i="9"/>
  <c r="H201" i="9"/>
  <c r="H197" i="9"/>
  <c r="H193" i="9"/>
  <c r="H189" i="9"/>
  <c r="H185" i="9"/>
  <c r="H181" i="9"/>
  <c r="H177" i="9"/>
  <c r="H173" i="9"/>
  <c r="H169" i="9"/>
  <c r="H165" i="9"/>
  <c r="H161" i="9"/>
  <c r="H157" i="9"/>
  <c r="H153" i="9"/>
  <c r="H149" i="9"/>
  <c r="H145" i="9"/>
  <c r="H141" i="9"/>
  <c r="H137" i="9"/>
  <c r="H133" i="9"/>
  <c r="H129" i="9"/>
  <c r="H125" i="9"/>
  <c r="H121" i="9"/>
  <c r="H117" i="9"/>
  <c r="O238" i="9"/>
  <c r="M227" i="9"/>
  <c r="O157" i="9"/>
  <c r="K238" i="9"/>
  <c r="K227" i="9"/>
  <c r="K219" i="9"/>
  <c r="K211" i="9"/>
  <c r="O178" i="9"/>
  <c r="K140" i="9"/>
  <c r="K134" i="9"/>
  <c r="L248" i="9"/>
  <c r="M246" i="9"/>
  <c r="L243" i="9"/>
  <c r="M229" i="9"/>
  <c r="N203" i="9"/>
  <c r="M197" i="9"/>
  <c r="M194" i="9"/>
  <c r="M192" i="9"/>
  <c r="L189" i="9"/>
  <c r="O180" i="9"/>
  <c r="M174" i="9"/>
  <c r="O154" i="9"/>
  <c r="O147" i="9"/>
  <c r="O145" i="9"/>
  <c r="N143" i="9"/>
  <c r="G249" i="9"/>
  <c r="G245" i="9"/>
  <c r="G241" i="9"/>
  <c r="G237" i="9"/>
  <c r="G233" i="9"/>
  <c r="G229" i="9"/>
  <c r="G225" i="9"/>
  <c r="G221" i="9"/>
  <c r="G217" i="9"/>
  <c r="G213" i="9"/>
  <c r="G209" i="9"/>
  <c r="G205" i="9"/>
  <c r="G201" i="9"/>
  <c r="G197" i="9"/>
  <c r="G193" i="9"/>
  <c r="G189" i="9"/>
  <c r="G185" i="9"/>
  <c r="G181" i="9"/>
  <c r="G177" i="9"/>
  <c r="G173" i="9"/>
  <c r="G165" i="9"/>
  <c r="G161" i="9"/>
  <c r="G157" i="9"/>
  <c r="G153" i="9"/>
  <c r="G149" i="9"/>
  <c r="G145" i="9"/>
  <c r="G141" i="9"/>
  <c r="G137" i="9"/>
  <c r="G133" i="9"/>
  <c r="G125" i="9"/>
  <c r="G121" i="9"/>
  <c r="G117" i="9"/>
  <c r="N221" i="9"/>
  <c r="M78" i="9"/>
  <c r="O239" i="9"/>
  <c r="O231" i="9"/>
  <c r="K229" i="9"/>
  <c r="M221" i="9"/>
  <c r="N215" i="9"/>
  <c r="O207" i="9"/>
  <c r="K205" i="9"/>
  <c r="K203" i="9"/>
  <c r="K194" i="9"/>
  <c r="N185" i="9"/>
  <c r="N182" i="9"/>
  <c r="M180" i="9"/>
  <c r="O163" i="9"/>
  <c r="O158" i="9"/>
  <c r="O156" i="9"/>
  <c r="L154" i="9"/>
  <c r="K147" i="9"/>
  <c r="N131" i="9"/>
  <c r="M127" i="9"/>
  <c r="N119" i="9"/>
  <c r="L116" i="9"/>
  <c r="M97" i="9"/>
  <c r="H248" i="9"/>
  <c r="H244" i="9"/>
  <c r="H240" i="9"/>
  <c r="H236" i="9"/>
  <c r="H232" i="9"/>
  <c r="H228" i="9"/>
  <c r="H224" i="9"/>
  <c r="H220" i="9"/>
  <c r="H216" i="9"/>
  <c r="H212" i="9"/>
  <c r="H208" i="9"/>
  <c r="H204" i="9"/>
  <c r="H200" i="9"/>
  <c r="H196" i="9"/>
  <c r="H192" i="9"/>
  <c r="H188" i="9"/>
  <c r="H184" i="9"/>
  <c r="H180" i="9"/>
  <c r="H176" i="9"/>
  <c r="H172" i="9"/>
  <c r="H168" i="9"/>
  <c r="H164" i="9"/>
  <c r="H160" i="9"/>
  <c r="H156" i="9"/>
  <c r="H152" i="9"/>
  <c r="H148" i="9"/>
  <c r="H144" i="9"/>
  <c r="H140" i="9"/>
  <c r="H136" i="9"/>
  <c r="H132" i="9"/>
  <c r="H128" i="9"/>
  <c r="H124" i="9"/>
  <c r="H120" i="9"/>
  <c r="H116" i="9"/>
  <c r="N180" i="9"/>
  <c r="N116" i="9"/>
  <c r="O234" i="9"/>
  <c r="N231" i="9"/>
  <c r="N223" i="9"/>
  <c r="L221" i="9"/>
  <c r="M215" i="9"/>
  <c r="O212" i="9"/>
  <c r="M207" i="9"/>
  <c r="K185" i="9"/>
  <c r="M182" i="9"/>
  <c r="L180" i="9"/>
  <c r="O171" i="9"/>
  <c r="N156" i="9"/>
  <c r="K127" i="9"/>
  <c r="O123" i="9"/>
  <c r="O121" i="9"/>
  <c r="K116" i="9"/>
  <c r="L97" i="9"/>
  <c r="G248" i="9"/>
  <c r="G244" i="9"/>
  <c r="G240" i="9"/>
  <c r="G236" i="9"/>
  <c r="G232" i="9"/>
  <c r="G228" i="9"/>
  <c r="G224" i="9"/>
  <c r="G220" i="9"/>
  <c r="G216" i="9"/>
  <c r="G212" i="9"/>
  <c r="G208" i="9"/>
  <c r="G204" i="9"/>
  <c r="G200" i="9"/>
  <c r="G196" i="9"/>
  <c r="G192" i="9"/>
  <c r="G188" i="9"/>
  <c r="G184" i="9"/>
  <c r="G180" i="9"/>
  <c r="G176" i="9"/>
  <c r="G172" i="9"/>
  <c r="G168" i="9"/>
  <c r="G164" i="9"/>
  <c r="G156" i="9"/>
  <c r="G152" i="9"/>
  <c r="G148" i="9"/>
  <c r="G144" i="9"/>
  <c r="G140" i="9"/>
  <c r="G136" i="9"/>
  <c r="G132" i="9"/>
  <c r="G128" i="9"/>
  <c r="G120" i="9"/>
  <c r="G116" i="9"/>
  <c r="N239" i="9"/>
  <c r="O247" i="9"/>
  <c r="N245" i="9"/>
  <c r="M239" i="9"/>
  <c r="O236" i="9"/>
  <c r="N234" i="9"/>
  <c r="L231" i="9"/>
  <c r="L223" i="9"/>
  <c r="L215" i="9"/>
  <c r="M212" i="9"/>
  <c r="N199" i="9"/>
  <c r="N191" i="9"/>
  <c r="L182" i="9"/>
  <c r="N176" i="9"/>
  <c r="O173" i="9"/>
  <c r="M171" i="9"/>
  <c r="M165" i="9"/>
  <c r="M163" i="9"/>
  <c r="M158" i="9"/>
  <c r="M156" i="9"/>
  <c r="N150" i="9"/>
  <c r="N138" i="9"/>
  <c r="M123" i="9"/>
  <c r="M121" i="9"/>
  <c r="H247" i="9"/>
  <c r="H227" i="9"/>
  <c r="H219" i="9"/>
  <c r="H211" i="9"/>
  <c r="H207" i="9"/>
  <c r="H195" i="9"/>
  <c r="H159" i="9"/>
  <c r="H127" i="9"/>
  <c r="L247" i="9"/>
  <c r="N241" i="9"/>
  <c r="K239" i="9"/>
  <c r="L236" i="9"/>
  <c r="K212" i="9"/>
  <c r="O206" i="9"/>
  <c r="N204" i="9"/>
  <c r="K199" i="9"/>
  <c r="M195" i="9"/>
  <c r="L193" i="9"/>
  <c r="K191" i="9"/>
  <c r="O187" i="9"/>
  <c r="O179" i="9"/>
  <c r="K173" i="9"/>
  <c r="K163" i="9"/>
  <c r="K158" i="9"/>
  <c r="N146" i="9"/>
  <c r="M141" i="9"/>
  <c r="N126" i="9"/>
  <c r="N118" i="9"/>
  <c r="G247" i="9"/>
  <c r="G243" i="9"/>
  <c r="G235" i="9"/>
  <c r="G231" i="9"/>
  <c r="G227" i="9"/>
  <c r="G223" i="9"/>
  <c r="G219" i="9"/>
  <c r="G211" i="9"/>
  <c r="G207" i="9"/>
  <c r="G203" i="9"/>
  <c r="G199" i="9"/>
  <c r="G195" i="9"/>
  <c r="G191" i="9"/>
  <c r="G187" i="9"/>
  <c r="G183" i="9"/>
  <c r="G179" i="9"/>
  <c r="G175" i="9"/>
  <c r="G171" i="9"/>
  <c r="G167" i="9"/>
  <c r="G159" i="9"/>
  <c r="G155" i="9"/>
  <c r="G151" i="9"/>
  <c r="G147" i="9"/>
  <c r="G139" i="9"/>
  <c r="G135" i="9"/>
  <c r="G127" i="9"/>
  <c r="G123" i="9"/>
  <c r="G119" i="9"/>
  <c r="G115" i="9"/>
  <c r="K247" i="9"/>
  <c r="M241" i="9"/>
  <c r="N209" i="9"/>
  <c r="K195" i="9"/>
  <c r="K193" i="9"/>
  <c r="N187" i="9"/>
  <c r="M146" i="9"/>
  <c r="O134" i="9"/>
  <c r="M126" i="9"/>
  <c r="L118" i="9"/>
  <c r="K236" i="9"/>
  <c r="O227" i="9"/>
  <c r="L241" i="9"/>
  <c r="N233" i="9"/>
  <c r="N227" i="9"/>
  <c r="O219" i="9"/>
  <c r="M209" i="9"/>
  <c r="L187" i="9"/>
  <c r="O181" i="9"/>
  <c r="O155" i="9"/>
  <c r="L146" i="9"/>
  <c r="N137" i="9"/>
  <c r="N134" i="9"/>
  <c r="O120" i="9"/>
  <c r="N91" i="9"/>
  <c r="H246" i="9"/>
  <c r="H242" i="9"/>
  <c r="H238" i="9"/>
  <c r="H234" i="9"/>
  <c r="H230" i="9"/>
  <c r="H226" i="9"/>
  <c r="H222" i="9"/>
  <c r="H218" i="9"/>
  <c r="H214" i="9"/>
  <c r="H210" i="9"/>
  <c r="H206" i="9"/>
  <c r="H202" i="9"/>
  <c r="H198" i="9"/>
  <c r="H194" i="9"/>
  <c r="H190" i="9"/>
  <c r="H186" i="9"/>
  <c r="H182" i="9"/>
  <c r="H178" i="9"/>
  <c r="H174" i="9"/>
  <c r="H170" i="9"/>
  <c r="H166" i="9"/>
  <c r="H162" i="9"/>
  <c r="H158" i="9"/>
  <c r="H154" i="9"/>
  <c r="H150" i="9"/>
  <c r="H146" i="9"/>
  <c r="H142" i="9"/>
  <c r="H138" i="9"/>
  <c r="H134" i="9"/>
  <c r="H130" i="9"/>
  <c r="H126" i="9"/>
  <c r="H122" i="9"/>
  <c r="H118" i="9"/>
  <c r="N219" i="9"/>
  <c r="N211" i="9"/>
  <c r="M134" i="9"/>
  <c r="N128" i="9"/>
  <c r="N120" i="9"/>
  <c r="G246" i="9"/>
  <c r="G242" i="9"/>
  <c r="G238" i="9"/>
  <c r="G234" i="9"/>
  <c r="G230" i="9"/>
  <c r="G226" i="9"/>
  <c r="G222" i="9"/>
  <c r="G218" i="9"/>
  <c r="G214" i="9"/>
  <c r="G210" i="9"/>
  <c r="G206" i="9"/>
  <c r="G202" i="9"/>
  <c r="G198" i="9"/>
  <c r="G194" i="9"/>
  <c r="G190" i="9"/>
  <c r="G186" i="9"/>
  <c r="G178" i="9"/>
  <c r="G170" i="9"/>
  <c r="G166" i="9"/>
  <c r="G162" i="9"/>
  <c r="G150" i="9"/>
  <c r="G142" i="9"/>
  <c r="G138" i="9"/>
  <c r="G134" i="9"/>
  <c r="G130" i="9"/>
  <c r="G126" i="9"/>
  <c r="G122" i="9"/>
  <c r="N164" i="9"/>
  <c r="O159" i="9"/>
  <c r="N152" i="9"/>
  <c r="N140" i="9"/>
  <c r="O248" i="9"/>
  <c r="O246" i="9"/>
  <c r="O243" i="9"/>
  <c r="M238" i="9"/>
  <c r="N235" i="9"/>
  <c r="M224" i="9"/>
  <c r="M222" i="9"/>
  <c r="L219" i="9"/>
  <c r="K214" i="9"/>
  <c r="L211" i="9"/>
  <c r="K201" i="9"/>
  <c r="O192" i="9"/>
  <c r="K183" i="9"/>
  <c r="M172" i="9"/>
  <c r="L164" i="9"/>
  <c r="M159" i="9"/>
  <c r="L152" i="9"/>
  <c r="L140" i="9"/>
  <c r="L132" i="9"/>
  <c r="L128" i="9"/>
  <c r="M120" i="9"/>
  <c r="N108" i="9"/>
  <c r="M108" i="9"/>
  <c r="M90" i="9"/>
  <c r="L108" i="9"/>
  <c r="M104" i="9"/>
  <c r="O97" i="9"/>
  <c r="O111" i="9"/>
  <c r="L103" i="9"/>
  <c r="N96" i="9"/>
  <c r="L92" i="9"/>
  <c r="O108" i="9"/>
  <c r="M103" i="9"/>
  <c r="M99" i="9"/>
  <c r="M96" i="9"/>
  <c r="N92" i="9"/>
  <c r="N80" i="9"/>
  <c r="L96" i="9"/>
  <c r="L110" i="9"/>
  <c r="L84" i="9"/>
  <c r="M80" i="9"/>
  <c r="N39" i="8"/>
  <c r="O85" i="9" s="1"/>
  <c r="L98" i="9"/>
  <c r="O96" i="9"/>
  <c r="M91" i="9"/>
  <c r="L79" i="9"/>
  <c r="L91" i="9"/>
  <c r="M87" i="9"/>
  <c r="O250" i="9"/>
  <c r="K250" i="9"/>
  <c r="N250" i="9"/>
  <c r="G250" i="9" s="1"/>
  <c r="H250" i="9"/>
  <c r="K240" i="9"/>
  <c r="K228" i="9"/>
  <c r="K216" i="9"/>
  <c r="K177" i="9"/>
  <c r="K175" i="9"/>
  <c r="K169" i="9"/>
  <c r="N169" i="9"/>
  <c r="O166" i="9"/>
  <c r="M160" i="9"/>
  <c r="N160" i="9"/>
  <c r="L250" i="9"/>
  <c r="K245" i="9"/>
  <c r="L238" i="9"/>
  <c r="K233" i="9"/>
  <c r="L226" i="9"/>
  <c r="K221" i="9"/>
  <c r="L214" i="9"/>
  <c r="K209" i="9"/>
  <c r="L205" i="9"/>
  <c r="N197" i="9"/>
  <c r="O193" i="9"/>
  <c r="O191" i="9"/>
  <c r="M189" i="9"/>
  <c r="M185" i="9"/>
  <c r="K179" i="9"/>
  <c r="K162" i="9"/>
  <c r="L162" i="9"/>
  <c r="O162" i="9"/>
  <c r="L153" i="9"/>
  <c r="N153" i="9"/>
  <c r="O153" i="9"/>
  <c r="K124" i="9"/>
  <c r="L124" i="9"/>
  <c r="M124" i="9"/>
  <c r="N124" i="9"/>
  <c r="M111" i="9"/>
  <c r="K106" i="9"/>
  <c r="L106" i="9" s="1"/>
  <c r="N103" i="9"/>
  <c r="K100" i="9"/>
  <c r="O100" i="9" s="1"/>
  <c r="K82" i="9"/>
  <c r="N82" i="9" s="1"/>
  <c r="K88" i="9"/>
  <c r="N88" i="9" s="1"/>
  <c r="L207" i="9"/>
  <c r="N207" i="9"/>
  <c r="K181" i="9"/>
  <c r="N181" i="9"/>
  <c r="L141" i="9"/>
  <c r="N141" i="9"/>
  <c r="O141" i="9"/>
  <c r="K136" i="9"/>
  <c r="L136" i="9"/>
  <c r="M136" i="9"/>
  <c r="N136" i="9"/>
  <c r="O87" i="9"/>
  <c r="O244" i="9"/>
  <c r="O232" i="9"/>
  <c r="O220" i="9"/>
  <c r="O208" i="9"/>
  <c r="L155" i="9"/>
  <c r="M155" i="9"/>
  <c r="K119" i="9"/>
  <c r="L119" i="9"/>
  <c r="M119" i="9"/>
  <c r="L111" i="9"/>
  <c r="L105" i="9"/>
  <c r="M105" i="9"/>
  <c r="N105" i="9"/>
  <c r="O105" i="9"/>
  <c r="L81" i="9"/>
  <c r="M81" i="9"/>
  <c r="N81" i="9"/>
  <c r="O81" i="9"/>
  <c r="K21" i="9"/>
  <c r="K166" i="9"/>
  <c r="M166" i="9"/>
  <c r="O249" i="9"/>
  <c r="N244" i="9"/>
  <c r="O237" i="9"/>
  <c r="L234" i="9"/>
  <c r="N232" i="9"/>
  <c r="O225" i="9"/>
  <c r="L222" i="9"/>
  <c r="N220" i="9"/>
  <c r="O213" i="9"/>
  <c r="L210" i="9"/>
  <c r="N208" i="9"/>
  <c r="L195" i="9"/>
  <c r="N195" i="9"/>
  <c r="O184" i="9"/>
  <c r="N178" i="9"/>
  <c r="K157" i="9"/>
  <c r="N157" i="9"/>
  <c r="O149" i="9"/>
  <c r="O125" i="9"/>
  <c r="L104" i="9"/>
  <c r="L99" i="9"/>
  <c r="L93" i="9"/>
  <c r="M93" i="9"/>
  <c r="N93" i="9"/>
  <c r="O93" i="9"/>
  <c r="L80" i="9"/>
  <c r="K33" i="9"/>
  <c r="N249" i="9"/>
  <c r="M244" i="9"/>
  <c r="O242" i="9"/>
  <c r="M232" i="9"/>
  <c r="O230" i="9"/>
  <c r="N225" i="9"/>
  <c r="M220" i="9"/>
  <c r="O218" i="9"/>
  <c r="N213" i="9"/>
  <c r="M208" i="9"/>
  <c r="O202" i="9"/>
  <c r="N200" i="9"/>
  <c r="N198" i="9"/>
  <c r="O196" i="9"/>
  <c r="N188" i="9"/>
  <c r="N186" i="9"/>
  <c r="M184" i="9"/>
  <c r="N149" i="9"/>
  <c r="L143" i="9"/>
  <c r="M143" i="9"/>
  <c r="K131" i="9"/>
  <c r="L131" i="9"/>
  <c r="M131" i="9"/>
  <c r="N125" i="9"/>
  <c r="M115" i="9"/>
  <c r="M110" i="9"/>
  <c r="N110" i="9"/>
  <c r="O110" i="9"/>
  <c r="L87" i="9"/>
  <c r="M84" i="9"/>
  <c r="O84" i="9"/>
  <c r="G84" i="9" s="1"/>
  <c r="L129" i="9"/>
  <c r="M129" i="9"/>
  <c r="N129" i="9"/>
  <c r="O129" i="9"/>
  <c r="N237" i="9"/>
  <c r="M249" i="9"/>
  <c r="L244" i="9"/>
  <c r="N242" i="9"/>
  <c r="M237" i="9"/>
  <c r="O235" i="9"/>
  <c r="L232" i="9"/>
  <c r="N230" i="9"/>
  <c r="M225" i="9"/>
  <c r="O223" i="9"/>
  <c r="L220" i="9"/>
  <c r="N218" i="9"/>
  <c r="M213" i="9"/>
  <c r="O211" i="9"/>
  <c r="L208" i="9"/>
  <c r="N202" i="9"/>
  <c r="L200" i="9"/>
  <c r="M198" i="9"/>
  <c r="N196" i="9"/>
  <c r="O190" i="9"/>
  <c r="L188" i="9"/>
  <c r="M186" i="9"/>
  <c r="L184" i="9"/>
  <c r="M176" i="9"/>
  <c r="O176" i="9"/>
  <c r="L174" i="9"/>
  <c r="O174" i="9"/>
  <c r="O167" i="9"/>
  <c r="O151" i="9"/>
  <c r="M149" i="9"/>
  <c r="K145" i="9"/>
  <c r="N145" i="9"/>
  <c r="O142" i="9"/>
  <c r="O137" i="9"/>
  <c r="O130" i="9"/>
  <c r="M125" i="9"/>
  <c r="L115" i="9"/>
  <c r="M98" i="9"/>
  <c r="N98" i="9"/>
  <c r="O98" i="9"/>
  <c r="L249" i="9"/>
  <c r="M242" i="9"/>
  <c r="O240" i="9"/>
  <c r="L237" i="9"/>
  <c r="M230" i="9"/>
  <c r="O228" i="9"/>
  <c r="M218" i="9"/>
  <c r="O216" i="9"/>
  <c r="L213" i="9"/>
  <c r="L198" i="9"/>
  <c r="M196" i="9"/>
  <c r="N190" i="9"/>
  <c r="K184" i="9"/>
  <c r="K178" i="9"/>
  <c r="M178" i="9"/>
  <c r="O175" i="9"/>
  <c r="O169" i="9"/>
  <c r="N167" i="9"/>
  <c r="O160" i="9"/>
  <c r="M151" i="9"/>
  <c r="K149" i="9"/>
  <c r="N142" i="9"/>
  <c r="N130" i="9"/>
  <c r="K125" i="9"/>
  <c r="K70" i="9"/>
  <c r="K45" i="9"/>
  <c r="K148" i="9"/>
  <c r="M148" i="9"/>
  <c r="N148" i="9"/>
  <c r="K94" i="9"/>
  <c r="N94" i="9" s="1"/>
  <c r="L225" i="9"/>
  <c r="O245" i="9"/>
  <c r="L242" i="9"/>
  <c r="N240" i="9"/>
  <c r="O233" i="9"/>
  <c r="L230" i="9"/>
  <c r="N228" i="9"/>
  <c r="L218" i="9"/>
  <c r="N216" i="9"/>
  <c r="K198" i="9"/>
  <c r="L196" i="9"/>
  <c r="N177" i="9"/>
  <c r="N175" i="9"/>
  <c r="N173" i="9"/>
  <c r="M169" i="9"/>
  <c r="N165" i="9"/>
  <c r="O165" i="9"/>
  <c r="L160" i="9"/>
  <c r="K154" i="9"/>
  <c r="M154" i="9"/>
  <c r="L151" i="9"/>
  <c r="O139" i="9"/>
  <c r="M137" i="9"/>
  <c r="K118" i="9"/>
  <c r="M118" i="9"/>
  <c r="M109" i="9"/>
  <c r="K107" i="9"/>
  <c r="L107" i="9" s="1"/>
  <c r="M92" i="9"/>
  <c r="M79" i="9"/>
  <c r="K58" i="9"/>
  <c r="M240" i="9"/>
  <c r="M228" i="9"/>
  <c r="M216" i="9"/>
  <c r="K202" i="9"/>
  <c r="M202" i="9"/>
  <c r="M200" i="9"/>
  <c r="O200" i="9"/>
  <c r="M188" i="9"/>
  <c r="O188" i="9"/>
  <c r="L186" i="9"/>
  <c r="O186" i="9"/>
  <c r="M177" i="9"/>
  <c r="M175" i="9"/>
  <c r="L169" i="9"/>
  <c r="K160" i="9"/>
  <c r="K151" i="9"/>
  <c r="M139" i="9"/>
  <c r="N115" i="9"/>
  <c r="O115" i="9"/>
  <c r="K101" i="9"/>
  <c r="M101" i="9" s="1"/>
  <c r="K95" i="9"/>
  <c r="O95" i="9" s="1"/>
  <c r="K83" i="9"/>
  <c r="L83" i="9" s="1"/>
  <c r="K69" i="9"/>
  <c r="O205" i="9"/>
  <c r="K190" i="9"/>
  <c r="M190" i="9"/>
  <c r="O185" i="9"/>
  <c r="L177" i="9"/>
  <c r="L167" i="9"/>
  <c r="M167" i="9"/>
  <c r="O148" i="9"/>
  <c r="K142" i="9"/>
  <c r="M142" i="9"/>
  <c r="L139" i="9"/>
  <c r="K130" i="9"/>
  <c r="M130" i="9"/>
  <c r="K112" i="9"/>
  <c r="L112" i="9" s="1"/>
  <c r="K89" i="9"/>
  <c r="M89" i="9" s="1"/>
  <c r="M85" i="9"/>
  <c r="K57" i="9"/>
  <c r="K9" i="9"/>
  <c r="K139" i="9"/>
  <c r="K129" i="9"/>
  <c r="N127" i="9"/>
  <c r="O127" i="9"/>
  <c r="L117" i="9"/>
  <c r="M117" i="9"/>
  <c r="N117" i="9"/>
  <c r="O117" i="9"/>
  <c r="O88" i="9"/>
  <c r="G88" i="9" s="1"/>
  <c r="L85" i="9"/>
  <c r="N79" i="9"/>
  <c r="N183" i="9"/>
  <c r="N171" i="9"/>
  <c r="O164" i="9"/>
  <c r="N159" i="9"/>
  <c r="O152" i="9"/>
  <c r="N147" i="9"/>
  <c r="O140" i="9"/>
  <c r="N135" i="9"/>
  <c r="O128" i="9"/>
  <c r="N123" i="9"/>
  <c r="O116" i="9"/>
  <c r="N111" i="9"/>
  <c r="O104" i="9"/>
  <c r="G104" i="9" s="1"/>
  <c r="N99" i="9"/>
  <c r="G99" i="9" s="1"/>
  <c r="H99" i="9" s="1"/>
  <c r="O92" i="9"/>
  <c r="G92" i="9" s="1"/>
  <c r="N87" i="9"/>
  <c r="O80" i="9"/>
  <c r="G80" i="9" s="1"/>
  <c r="K77" i="9"/>
  <c r="L77" i="9" s="1"/>
  <c r="K65" i="9"/>
  <c r="K53" i="9"/>
  <c r="K41" i="9"/>
  <c r="K29" i="9"/>
  <c r="K17" i="9"/>
  <c r="O150" i="9"/>
  <c r="O138" i="9"/>
  <c r="N133" i="9"/>
  <c r="O126" i="9"/>
  <c r="N121" i="9"/>
  <c r="N109" i="9"/>
  <c r="G109" i="9" s="1"/>
  <c r="O102" i="9"/>
  <c r="G102" i="9" s="1"/>
  <c r="N97" i="9"/>
  <c r="O90" i="9"/>
  <c r="G90" i="9" s="1"/>
  <c r="N85" i="9"/>
  <c r="O78" i="9"/>
  <c r="G78" i="9" s="1"/>
  <c r="K46" i="9"/>
  <c r="K34" i="9"/>
  <c r="K22" i="9"/>
  <c r="K10" i="9"/>
  <c r="L150" i="9"/>
  <c r="L138" i="9"/>
  <c r="L126" i="9"/>
  <c r="L102" i="9"/>
  <c r="H102" i="9" s="1"/>
  <c r="L90" i="9"/>
  <c r="L78" i="9"/>
  <c r="N76" i="9"/>
  <c r="O86" i="9"/>
  <c r="M76" i="9"/>
  <c r="O103" i="9"/>
  <c r="G103" i="9" s="1"/>
  <c r="H103" i="9" s="1"/>
  <c r="O91" i="9"/>
  <c r="N86" i="9"/>
  <c r="O79" i="9"/>
  <c r="L76" i="9"/>
  <c r="G98" i="9" l="1"/>
  <c r="M88" i="9"/>
  <c r="H88" i="9" s="1"/>
  <c r="M100" i="9"/>
  <c r="G81" i="9"/>
  <c r="L88" i="9"/>
  <c r="L89" i="9"/>
  <c r="M82" i="9"/>
  <c r="L82" i="9"/>
  <c r="H84" i="9"/>
  <c r="L100" i="9"/>
  <c r="G108" i="9"/>
  <c r="H108" i="9" s="1"/>
  <c r="M95" i="9"/>
  <c r="G85" i="9"/>
  <c r="H85" i="9" s="1"/>
  <c r="L95" i="9"/>
  <c r="G91" i="9"/>
  <c r="H91" i="9" s="1"/>
  <c r="N101" i="9"/>
  <c r="H109" i="9"/>
  <c r="O94" i="9"/>
  <c r="G94" i="9" s="1"/>
  <c r="G110" i="9"/>
  <c r="H110" i="9" s="1"/>
  <c r="O76" i="9"/>
  <c r="G76" i="9" s="1"/>
  <c r="H76" i="9" s="1"/>
  <c r="H81" i="9"/>
  <c r="G87" i="9"/>
  <c r="H87" i="9" s="1"/>
  <c r="H80" i="9"/>
  <c r="G86" i="9"/>
  <c r="H86" i="9" s="1"/>
  <c r="G79" i="9"/>
  <c r="H79" i="9" s="1"/>
  <c r="G105" i="9"/>
  <c r="H105" i="9" s="1"/>
  <c r="G111" i="9"/>
  <c r="H111" i="9" s="1"/>
  <c r="H78" i="9"/>
  <c r="G96" i="9"/>
  <c r="H96" i="9" s="1"/>
  <c r="H90" i="9"/>
  <c r="H92" i="9"/>
  <c r="G97" i="9"/>
  <c r="H97" i="9" s="1"/>
  <c r="H98" i="9"/>
  <c r="G93" i="9"/>
  <c r="H93" i="9" s="1"/>
  <c r="H104" i="9"/>
  <c r="M94" i="9"/>
  <c r="M106" i="9"/>
  <c r="L101" i="9"/>
  <c r="L94" i="9"/>
  <c r="O101" i="9"/>
  <c r="G101" i="9" s="1"/>
  <c r="M77" i="9"/>
  <c r="O77" i="9"/>
  <c r="N106" i="9"/>
  <c r="O106" i="9"/>
  <c r="G106" i="9" s="1"/>
  <c r="N77" i="9"/>
  <c r="N83" i="9"/>
  <c r="N89" i="9"/>
  <c r="O83" i="9"/>
  <c r="N95" i="9"/>
  <c r="G95" i="9" s="1"/>
  <c r="N112" i="9"/>
  <c r="O89" i="9"/>
  <c r="O82" i="9"/>
  <c r="G82" i="9" s="1"/>
  <c r="H82" i="9" s="1"/>
  <c r="M112" i="9"/>
  <c r="M83" i="9"/>
  <c r="M107" i="9"/>
  <c r="N100" i="9"/>
  <c r="G100" i="9" s="1"/>
  <c r="O112" i="9"/>
  <c r="G112" i="9" s="1"/>
  <c r="N107" i="9"/>
  <c r="O107" i="9"/>
  <c r="G107" i="9" l="1"/>
  <c r="H107" i="9" s="1"/>
  <c r="H100" i="9"/>
  <c r="G83" i="9"/>
  <c r="H83" i="9" s="1"/>
  <c r="G77" i="9"/>
  <c r="H77" i="9" s="1"/>
  <c r="H112" i="9"/>
  <c r="H94" i="9"/>
  <c r="H101" i="9"/>
  <c r="H95" i="9"/>
  <c r="H106" i="9"/>
  <c r="G89" i="9"/>
  <c r="H89" i="9" s="1"/>
  <c r="I3" i="9" l="1"/>
  <c r="K3" i="9" l="1"/>
  <c r="E4" i="10" l="1"/>
  <c r="F9" i="10"/>
  <c r="F10" i="10"/>
  <c r="D4" i="7"/>
  <c r="L4" i="7" s="1"/>
  <c r="E4" i="7"/>
  <c r="N4" i="7" s="1"/>
  <c r="F4" i="7"/>
  <c r="G4" i="7"/>
  <c r="D5" i="7"/>
  <c r="L5" i="7" s="1"/>
  <c r="E5" i="7"/>
  <c r="N5" i="7" s="1"/>
  <c r="F5" i="7"/>
  <c r="G5" i="7"/>
  <c r="D6" i="7"/>
  <c r="L6" i="7" s="1"/>
  <c r="E6" i="7"/>
  <c r="N6" i="7" s="1"/>
  <c r="F6" i="7"/>
  <c r="G6" i="7"/>
  <c r="D7" i="7"/>
  <c r="L7" i="7" s="1"/>
  <c r="E7" i="7"/>
  <c r="N7" i="7" s="1"/>
  <c r="F7" i="7"/>
  <c r="G7" i="7"/>
  <c r="D8" i="7"/>
  <c r="L8" i="7" s="1"/>
  <c r="E8" i="7"/>
  <c r="N8" i="7" s="1"/>
  <c r="F8" i="7"/>
  <c r="G8" i="7"/>
  <c r="D9" i="7"/>
  <c r="L9" i="7" s="1"/>
  <c r="E9" i="7"/>
  <c r="N9" i="7" s="1"/>
  <c r="F9" i="7"/>
  <c r="G9" i="7"/>
  <c r="D10" i="7"/>
  <c r="L10" i="7" s="1"/>
  <c r="E10" i="7"/>
  <c r="N10" i="7" s="1"/>
  <c r="F10" i="7"/>
  <c r="G10" i="7"/>
  <c r="D11" i="7"/>
  <c r="L11" i="7" s="1"/>
  <c r="E11" i="7"/>
  <c r="N11" i="7" s="1"/>
  <c r="F11" i="7"/>
  <c r="G11" i="7"/>
  <c r="D12" i="7"/>
  <c r="E12" i="7"/>
  <c r="N12" i="7" s="1"/>
  <c r="F12" i="7"/>
  <c r="G12" i="7"/>
  <c r="L12" i="7"/>
  <c r="D13" i="7"/>
  <c r="E13" i="7"/>
  <c r="F13" i="7"/>
  <c r="G13" i="7"/>
  <c r="D14" i="7"/>
  <c r="E14" i="7"/>
  <c r="N14" i="7" s="1"/>
  <c r="F14" i="7"/>
  <c r="G14" i="7"/>
  <c r="D15" i="7"/>
  <c r="E15" i="7"/>
  <c r="N15" i="7" s="1"/>
  <c r="F15" i="7"/>
  <c r="G15" i="7"/>
  <c r="D16" i="7"/>
  <c r="E16" i="7"/>
  <c r="F16" i="7"/>
  <c r="G16" i="7"/>
  <c r="H16" i="7"/>
  <c r="I16" i="7"/>
  <c r="L16" i="7"/>
  <c r="M16" i="7"/>
  <c r="O16" i="7"/>
  <c r="D17" i="7"/>
  <c r="E17" i="7"/>
  <c r="F17" i="7"/>
  <c r="G17" i="7"/>
  <c r="H17" i="7"/>
  <c r="I17" i="7"/>
  <c r="L17" i="7"/>
  <c r="M17" i="7"/>
  <c r="O17" i="7"/>
  <c r="D18" i="7"/>
  <c r="E18" i="7"/>
  <c r="F18" i="7"/>
  <c r="G18" i="7"/>
  <c r="H18" i="7"/>
  <c r="I18" i="7"/>
  <c r="L18" i="7"/>
  <c r="M18" i="7"/>
  <c r="O18" i="7"/>
  <c r="D19" i="7"/>
  <c r="E19" i="7"/>
  <c r="F19" i="7"/>
  <c r="G19" i="7"/>
  <c r="H19" i="7"/>
  <c r="I19" i="7"/>
  <c r="L19" i="7"/>
  <c r="M19" i="7"/>
  <c r="O19" i="7"/>
  <c r="D20" i="7"/>
  <c r="E20" i="7"/>
  <c r="F20" i="7"/>
  <c r="G20" i="7"/>
  <c r="H20" i="7"/>
  <c r="I20" i="7"/>
  <c r="L20" i="7"/>
  <c r="M20" i="7"/>
  <c r="O20" i="7"/>
  <c r="D21" i="7"/>
  <c r="E21" i="7"/>
  <c r="F21" i="7"/>
  <c r="G21" i="7"/>
  <c r="H21" i="7"/>
  <c r="I21" i="7"/>
  <c r="L21" i="7"/>
  <c r="M21" i="7"/>
  <c r="O21" i="7"/>
  <c r="D22" i="7"/>
  <c r="E22" i="7"/>
  <c r="F22" i="7"/>
  <c r="G22" i="7"/>
  <c r="H22" i="7"/>
  <c r="I22" i="7"/>
  <c r="L22" i="7"/>
  <c r="M22" i="7"/>
  <c r="O22" i="7"/>
  <c r="D23" i="7"/>
  <c r="E23" i="7"/>
  <c r="F23" i="7"/>
  <c r="G23" i="7"/>
  <c r="H23" i="7"/>
  <c r="I23" i="7"/>
  <c r="L23" i="7"/>
  <c r="M23" i="7"/>
  <c r="O23" i="7"/>
  <c r="D24" i="7"/>
  <c r="E24" i="7"/>
  <c r="F24" i="7"/>
  <c r="G24" i="7"/>
  <c r="H24" i="7"/>
  <c r="I24" i="7"/>
  <c r="L24" i="7"/>
  <c r="M24" i="7"/>
  <c r="O24" i="7"/>
  <c r="D25" i="7"/>
  <c r="E25" i="7"/>
  <c r="F25" i="7"/>
  <c r="G25" i="7"/>
  <c r="H25" i="7"/>
  <c r="I25" i="7"/>
  <c r="L25" i="7"/>
  <c r="M25" i="7"/>
  <c r="O25" i="7"/>
  <c r="D26" i="7"/>
  <c r="E26" i="7"/>
  <c r="F26" i="7"/>
  <c r="G26" i="7"/>
  <c r="H26" i="7"/>
  <c r="I26" i="7"/>
  <c r="L26" i="7"/>
  <c r="M26" i="7"/>
  <c r="O26" i="7"/>
  <c r="D27" i="7"/>
  <c r="E27" i="7"/>
  <c r="F27" i="7"/>
  <c r="G27" i="7"/>
  <c r="H27" i="7"/>
  <c r="I27" i="7"/>
  <c r="L27" i="7"/>
  <c r="M27" i="7"/>
  <c r="O27" i="7"/>
  <c r="D28" i="7"/>
  <c r="E28" i="7"/>
  <c r="F28" i="7"/>
  <c r="G28" i="7"/>
  <c r="H28" i="7"/>
  <c r="I28" i="7"/>
  <c r="L28" i="7"/>
  <c r="M28" i="7"/>
  <c r="O28" i="7"/>
  <c r="D29" i="7"/>
  <c r="E29" i="7"/>
  <c r="F29" i="7"/>
  <c r="G29" i="7"/>
  <c r="H29" i="7"/>
  <c r="I29" i="7"/>
  <c r="L29" i="7"/>
  <c r="M29" i="7"/>
  <c r="O29" i="7"/>
  <c r="D30" i="7"/>
  <c r="E30" i="7"/>
  <c r="F30" i="7"/>
  <c r="G30" i="7"/>
  <c r="H30" i="7"/>
  <c r="I30" i="7"/>
  <c r="L30" i="7"/>
  <c r="M30" i="7"/>
  <c r="O30" i="7"/>
  <c r="D31" i="7"/>
  <c r="E31" i="7"/>
  <c r="F31" i="7"/>
  <c r="G31" i="7"/>
  <c r="H31" i="7"/>
  <c r="I31" i="7"/>
  <c r="L31" i="7"/>
  <c r="M31" i="7"/>
  <c r="O31" i="7"/>
  <c r="D32" i="7"/>
  <c r="E32" i="7"/>
  <c r="F32" i="7"/>
  <c r="G32" i="7"/>
  <c r="H32" i="7"/>
  <c r="I32" i="7"/>
  <c r="L32" i="7"/>
  <c r="M32" i="7"/>
  <c r="O32" i="7"/>
  <c r="D33" i="7"/>
  <c r="E33" i="7"/>
  <c r="F33" i="7"/>
  <c r="G33" i="7"/>
  <c r="H33" i="7"/>
  <c r="I33" i="7"/>
  <c r="L33" i="7"/>
  <c r="M33" i="7"/>
  <c r="O33" i="7"/>
  <c r="D34" i="7"/>
  <c r="E34" i="7"/>
  <c r="F34" i="7"/>
  <c r="G34" i="7"/>
  <c r="H34" i="7"/>
  <c r="I34" i="7"/>
  <c r="L34" i="7"/>
  <c r="M34" i="7"/>
  <c r="O34" i="7"/>
  <c r="D35" i="7"/>
  <c r="E35" i="7"/>
  <c r="F35" i="7"/>
  <c r="G35" i="7"/>
  <c r="H35" i="7"/>
  <c r="I35" i="7"/>
  <c r="L35" i="7"/>
  <c r="M35" i="7"/>
  <c r="O35" i="7"/>
  <c r="D36" i="7"/>
  <c r="E36" i="7"/>
  <c r="F36" i="7"/>
  <c r="G36" i="7"/>
  <c r="H36" i="7"/>
  <c r="I36" i="7"/>
  <c r="L36" i="7"/>
  <c r="M36" i="7"/>
  <c r="O36" i="7"/>
  <c r="D37" i="7"/>
  <c r="E37" i="7"/>
  <c r="F37" i="7"/>
  <c r="G37" i="7"/>
  <c r="H37" i="7"/>
  <c r="I37" i="7"/>
  <c r="L37" i="7"/>
  <c r="M37" i="7"/>
  <c r="O37" i="7"/>
  <c r="D38" i="7"/>
  <c r="E38" i="7"/>
  <c r="F38" i="7"/>
  <c r="G38" i="7"/>
  <c r="H38" i="7"/>
  <c r="I38" i="7"/>
  <c r="L38" i="7"/>
  <c r="M38" i="7"/>
  <c r="O38" i="7"/>
  <c r="D39" i="7"/>
  <c r="E39" i="7"/>
  <c r="F39" i="7"/>
  <c r="G39" i="7"/>
  <c r="H39" i="7"/>
  <c r="I39" i="7"/>
  <c r="L39" i="7"/>
  <c r="M39" i="7"/>
  <c r="O39" i="7"/>
  <c r="D40" i="7"/>
  <c r="E40" i="7"/>
  <c r="F40" i="7"/>
  <c r="G40" i="7"/>
  <c r="H40" i="7"/>
  <c r="I40" i="7"/>
  <c r="L40" i="7"/>
  <c r="M40" i="7"/>
  <c r="O40" i="7"/>
  <c r="D41" i="7"/>
  <c r="E41" i="7"/>
  <c r="F41" i="7"/>
  <c r="G41" i="7"/>
  <c r="H41" i="7"/>
  <c r="I41" i="7"/>
  <c r="L41" i="7"/>
  <c r="M41" i="7"/>
  <c r="O41" i="7"/>
  <c r="D42" i="7"/>
  <c r="E42" i="7"/>
  <c r="F42" i="7"/>
  <c r="G42" i="7"/>
  <c r="H42" i="7"/>
  <c r="I42" i="7"/>
  <c r="L42" i="7"/>
  <c r="M42" i="7"/>
  <c r="O42" i="7"/>
  <c r="D43" i="7"/>
  <c r="E43" i="7"/>
  <c r="F43" i="7"/>
  <c r="G43" i="7"/>
  <c r="H43" i="7"/>
  <c r="I43" i="7"/>
  <c r="L43" i="7"/>
  <c r="M43" i="7"/>
  <c r="O43" i="7"/>
  <c r="D44" i="7"/>
  <c r="E44" i="7"/>
  <c r="F44" i="7"/>
  <c r="G44" i="7"/>
  <c r="H44" i="7"/>
  <c r="I44" i="7"/>
  <c r="L44" i="7"/>
  <c r="M44" i="7"/>
  <c r="O44" i="7"/>
  <c r="D45" i="7"/>
  <c r="E45" i="7"/>
  <c r="F45" i="7"/>
  <c r="G45" i="7"/>
  <c r="H45" i="7"/>
  <c r="I45" i="7"/>
  <c r="L45" i="7"/>
  <c r="M45" i="7"/>
  <c r="O45" i="7"/>
  <c r="D46" i="7"/>
  <c r="E46" i="7"/>
  <c r="F46" i="7"/>
  <c r="G46" i="7"/>
  <c r="H46" i="7"/>
  <c r="I46" i="7"/>
  <c r="L46" i="7"/>
  <c r="M46" i="7"/>
  <c r="O46" i="7"/>
  <c r="D47" i="7"/>
  <c r="E47" i="7"/>
  <c r="F47" i="7"/>
  <c r="G47" i="7"/>
  <c r="H47" i="7"/>
  <c r="I47" i="7"/>
  <c r="L47" i="7"/>
  <c r="M47" i="7"/>
  <c r="O47" i="7"/>
  <c r="D48" i="7"/>
  <c r="E48" i="7"/>
  <c r="F48" i="7"/>
  <c r="G48" i="7"/>
  <c r="H48" i="7"/>
  <c r="I48" i="7"/>
  <c r="L48" i="7"/>
  <c r="M48" i="7"/>
  <c r="O48" i="7"/>
  <c r="D49" i="7"/>
  <c r="E49" i="7"/>
  <c r="F49" i="7"/>
  <c r="G49" i="7"/>
  <c r="H49" i="7"/>
  <c r="I49" i="7"/>
  <c r="L49" i="7"/>
  <c r="M49" i="7"/>
  <c r="O49" i="7"/>
  <c r="D50" i="7"/>
  <c r="E50" i="7"/>
  <c r="F50" i="7"/>
  <c r="G50" i="7"/>
  <c r="H50" i="7"/>
  <c r="I50" i="7"/>
  <c r="L50" i="7"/>
  <c r="M50" i="7"/>
  <c r="O50" i="7"/>
  <c r="G3" i="7"/>
  <c r="D3" i="7"/>
  <c r="F3" i="9"/>
  <c r="J3" i="9"/>
  <c r="L2" i="8"/>
  <c r="K2" i="8"/>
  <c r="L3" i="7" l="1"/>
  <c r="K3" i="7"/>
  <c r="J3" i="7"/>
  <c r="N71" i="8"/>
  <c r="N75" i="8"/>
  <c r="J21" i="8"/>
  <c r="N21" i="8" s="1"/>
  <c r="N22" i="8"/>
  <c r="J22" i="8"/>
  <c r="N80" i="8"/>
  <c r="N12" i="8"/>
  <c r="J72" i="8"/>
  <c r="N72" i="8" s="1"/>
  <c r="J77" i="8"/>
  <c r="J59" i="8"/>
  <c r="N59" i="8" s="1"/>
  <c r="J67" i="8"/>
  <c r="J80" i="8"/>
  <c r="J62" i="8"/>
  <c r="N62" i="8" s="1"/>
  <c r="J70" i="8"/>
  <c r="N70" i="8" s="1"/>
  <c r="J75" i="8"/>
  <c r="J69" i="8"/>
  <c r="N69" i="8" s="1"/>
  <c r="N16" i="8"/>
  <c r="J57" i="8"/>
  <c r="N57" i="8" s="1"/>
  <c r="J65" i="8"/>
  <c r="N65" i="8" s="1"/>
  <c r="J78" i="8"/>
  <c r="J60" i="8"/>
  <c r="N60" i="8" s="1"/>
  <c r="J68" i="8"/>
  <c r="N68" i="8" s="1"/>
  <c r="J73" i="8"/>
  <c r="J61" i="8"/>
  <c r="N61" i="8" s="1"/>
  <c r="J81" i="8"/>
  <c r="N81" i="8" s="1"/>
  <c r="J64" i="8"/>
  <c r="J63" i="8"/>
  <c r="N63" i="8" s="1"/>
  <c r="J71" i="8"/>
  <c r="J76" i="8"/>
  <c r="N76" i="8" s="1"/>
  <c r="N20" i="8"/>
  <c r="J58" i="8"/>
  <c r="J66" i="8"/>
  <c r="N66" i="8" s="1"/>
  <c r="J74" i="8"/>
  <c r="N74" i="8" s="1"/>
  <c r="J79" i="8"/>
  <c r="M92" i="8"/>
  <c r="I88" i="8"/>
  <c r="M88" i="8" s="1"/>
  <c r="I93" i="8"/>
  <c r="I85" i="8"/>
  <c r="M33" i="8"/>
  <c r="I83" i="8"/>
  <c r="M83" i="8" s="1"/>
  <c r="M85" i="8"/>
  <c r="M90" i="8"/>
  <c r="M30" i="8"/>
  <c r="M26" i="8"/>
  <c r="M31" i="8"/>
  <c r="I86" i="8"/>
  <c r="I91" i="8"/>
  <c r="M91" i="8" s="1"/>
  <c r="M93" i="8"/>
  <c r="M89" i="8"/>
  <c r="I84" i="8"/>
  <c r="M84" i="8" s="1"/>
  <c r="I89" i="8"/>
  <c r="M34" i="8"/>
  <c r="I90" i="8"/>
  <c r="M86" i="8"/>
  <c r="I92" i="8"/>
  <c r="M27" i="8"/>
  <c r="I82" i="8"/>
  <c r="M82" i="8" s="1"/>
  <c r="I87" i="8"/>
  <c r="O15" i="7"/>
  <c r="J13" i="7"/>
  <c r="K13" i="7"/>
  <c r="O12" i="7"/>
  <c r="J14" i="7"/>
  <c r="K14" i="7"/>
  <c r="O13" i="7"/>
  <c r="K15" i="7"/>
  <c r="J15" i="7"/>
  <c r="O14" i="7"/>
  <c r="L13" i="7"/>
  <c r="N13" i="7" s="1"/>
  <c r="L14" i="7"/>
  <c r="L15" i="7"/>
  <c r="J12" i="7"/>
  <c r="K12" i="7"/>
  <c r="O6" i="7"/>
  <c r="O10" i="7"/>
  <c r="O7" i="7"/>
  <c r="O9" i="7"/>
  <c r="O5" i="7"/>
  <c r="O8" i="7"/>
  <c r="O11" i="7"/>
  <c r="O4" i="7"/>
  <c r="H11" i="7"/>
  <c r="H9" i="7"/>
  <c r="H7" i="7"/>
  <c r="H6" i="7"/>
  <c r="H5" i="7"/>
  <c r="H4" i="7"/>
  <c r="H10" i="7"/>
  <c r="H8" i="7"/>
  <c r="N67" i="8" l="1"/>
  <c r="M4" i="9"/>
  <c r="M5" i="9"/>
  <c r="M3" i="9"/>
  <c r="N79" i="8"/>
  <c r="M15" i="9"/>
  <c r="M9" i="9"/>
  <c r="M23" i="9"/>
  <c r="M22" i="9"/>
  <c r="M19" i="9"/>
  <c r="M13" i="9"/>
  <c r="M11" i="9"/>
  <c r="M8" i="9"/>
  <c r="M12" i="9"/>
  <c r="M14" i="9"/>
  <c r="M18" i="9"/>
  <c r="M24" i="9"/>
  <c r="M20" i="9"/>
  <c r="M16" i="9"/>
  <c r="M10" i="9"/>
  <c r="M17" i="9"/>
  <c r="M21" i="9"/>
  <c r="M87" i="8"/>
  <c r="N113" i="9" s="1"/>
  <c r="L113" i="9"/>
  <c r="N77" i="8"/>
  <c r="M7" i="9"/>
  <c r="M6" i="9"/>
  <c r="N73" i="8"/>
  <c r="M74" i="9"/>
  <c r="M75" i="9"/>
  <c r="N78" i="8"/>
  <c r="M73" i="9"/>
  <c r="M72" i="9"/>
  <c r="N58" i="8"/>
  <c r="M42" i="9"/>
  <c r="M26" i="9"/>
  <c r="M30" i="9"/>
  <c r="M39" i="9"/>
  <c r="M25" i="9"/>
  <c r="M36" i="9"/>
  <c r="M43" i="9"/>
  <c r="M35" i="9"/>
  <c r="M31" i="9"/>
  <c r="M40" i="9"/>
  <c r="M32" i="9"/>
  <c r="M37" i="9"/>
  <c r="M28" i="9"/>
  <c r="M38" i="9"/>
  <c r="M27" i="9"/>
  <c r="M44" i="9"/>
  <c r="M34" i="9"/>
  <c r="M33" i="9"/>
  <c r="M41" i="9"/>
  <c r="M29" i="9"/>
  <c r="N64" i="8"/>
  <c r="M67" i="9"/>
  <c r="M56" i="9"/>
  <c r="M55" i="9"/>
  <c r="M49" i="9"/>
  <c r="M61" i="9"/>
  <c r="M66" i="9"/>
  <c r="M52" i="9"/>
  <c r="M63" i="9"/>
  <c r="M51" i="9"/>
  <c r="M54" i="9"/>
  <c r="M50" i="9"/>
  <c r="M46" i="9"/>
  <c r="M59" i="9"/>
  <c r="M64" i="9"/>
  <c r="M47" i="9"/>
  <c r="M60" i="9"/>
  <c r="M62" i="9"/>
  <c r="M48" i="9"/>
  <c r="M65" i="9"/>
  <c r="M58" i="9"/>
  <c r="M57" i="9"/>
  <c r="M45" i="9"/>
  <c r="M53" i="9"/>
  <c r="H14" i="7"/>
  <c r="H12" i="7"/>
  <c r="H13" i="7"/>
  <c r="H15" i="7"/>
  <c r="H3" i="8"/>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2" i="8"/>
  <c r="F3" i="7"/>
  <c r="E3" i="7"/>
  <c r="N3" i="7" s="1"/>
  <c r="O27" i="9" l="1"/>
  <c r="O39" i="9"/>
  <c r="O35" i="9"/>
  <c r="O30" i="9"/>
  <c r="O43" i="9"/>
  <c r="O25" i="9"/>
  <c r="O36" i="9"/>
  <c r="O44" i="9"/>
  <c r="O38" i="9"/>
  <c r="O31" i="9"/>
  <c r="O42" i="9"/>
  <c r="O37" i="9"/>
  <c r="O32" i="9"/>
  <c r="O26" i="9"/>
  <c r="O40" i="9"/>
  <c r="O28" i="9"/>
  <c r="O33" i="9"/>
  <c r="O34" i="9"/>
  <c r="O29" i="9"/>
  <c r="O41" i="9"/>
  <c r="O64" i="9"/>
  <c r="O51" i="9"/>
  <c r="O63" i="9"/>
  <c r="O48" i="9"/>
  <c r="O62" i="9"/>
  <c r="O55" i="9"/>
  <c r="O46" i="9"/>
  <c r="O49" i="9"/>
  <c r="O61" i="9"/>
  <c r="O56" i="9"/>
  <c r="O52" i="9"/>
  <c r="O50" i="9"/>
  <c r="O66" i="9"/>
  <c r="O59" i="9"/>
  <c r="O54" i="9"/>
  <c r="O67" i="9"/>
  <c r="O60" i="9"/>
  <c r="O47" i="9"/>
  <c r="O57" i="9"/>
  <c r="O58" i="9"/>
  <c r="O65" i="9"/>
  <c r="O45" i="9"/>
  <c r="O53" i="9"/>
  <c r="O73" i="9"/>
  <c r="O72" i="9"/>
  <c r="O15" i="9"/>
  <c r="O16" i="9"/>
  <c r="O20" i="9"/>
  <c r="O14" i="9"/>
  <c r="O23" i="9"/>
  <c r="O8" i="9"/>
  <c r="O11" i="9"/>
  <c r="O13" i="9"/>
  <c r="O18" i="9"/>
  <c r="O12" i="9"/>
  <c r="O19" i="9"/>
  <c r="O24" i="9"/>
  <c r="O21" i="9"/>
  <c r="O10" i="9"/>
  <c r="O22" i="9"/>
  <c r="O9" i="9"/>
  <c r="O17" i="9"/>
  <c r="O75" i="9"/>
  <c r="O74" i="9"/>
  <c r="O7" i="9"/>
  <c r="O6" i="9"/>
  <c r="O4" i="9"/>
  <c r="O5" i="9"/>
  <c r="O3" i="9"/>
  <c r="O3" i="7"/>
  <c r="H3" i="7"/>
  <c r="G51" i="7"/>
  <c r="F13" i="10"/>
  <c r="F12" i="10"/>
  <c r="F11" i="10"/>
  <c r="E12" i="10"/>
  <c r="E13" i="10"/>
  <c r="E11" i="10"/>
  <c r="F5" i="10" l="1"/>
  <c r="F6" i="10"/>
  <c r="F7" i="10"/>
  <c r="F8" i="10"/>
  <c r="F4" i="10"/>
  <c r="E6" i="10"/>
  <c r="E7" i="10"/>
  <c r="E8" i="10"/>
  <c r="E9" i="10"/>
  <c r="E10" i="10"/>
  <c r="E5" i="10"/>
  <c r="J49" i="8" l="1"/>
  <c r="J54" i="8"/>
  <c r="N54" i="8" s="1"/>
  <c r="N26" i="8"/>
  <c r="J46" i="8"/>
  <c r="N46" i="8" s="1"/>
  <c r="N27" i="8"/>
  <c r="J52" i="8"/>
  <c r="J56" i="8"/>
  <c r="J47" i="8"/>
  <c r="N47" i="8" s="1"/>
  <c r="N34" i="8"/>
  <c r="N30" i="8"/>
  <c r="J50" i="8"/>
  <c r="N50" i="8" s="1"/>
  <c r="J55" i="8"/>
  <c r="N31" i="8"/>
  <c r="J45" i="8"/>
  <c r="N45" i="8" s="1"/>
  <c r="J51" i="8"/>
  <c r="N51" i="8" s="1"/>
  <c r="J48" i="8"/>
  <c r="J53" i="8"/>
  <c r="N33" i="8"/>
  <c r="J23" i="8"/>
  <c r="N23" i="8" s="1"/>
  <c r="N85" i="8"/>
  <c r="J26" i="8"/>
  <c r="J31" i="8"/>
  <c r="N86" i="8"/>
  <c r="J28" i="8"/>
  <c r="J24" i="8"/>
  <c r="N24" i="8" s="1"/>
  <c r="J29" i="8"/>
  <c r="N29" i="8" s="1"/>
  <c r="J34" i="8"/>
  <c r="N89" i="8"/>
  <c r="J33" i="8"/>
  <c r="N90" i="8"/>
  <c r="J27" i="8"/>
  <c r="J32" i="8"/>
  <c r="N32" i="8" s="1"/>
  <c r="N92" i="8"/>
  <c r="J30" i="8"/>
  <c r="N93" i="8"/>
  <c r="J25" i="8"/>
  <c r="N25" i="8" s="1"/>
  <c r="I59" i="8"/>
  <c r="M59" i="8" s="1"/>
  <c r="I67" i="8"/>
  <c r="I80" i="8"/>
  <c r="I62" i="8"/>
  <c r="M62" i="8" s="1"/>
  <c r="I70" i="8"/>
  <c r="M70" i="8" s="1"/>
  <c r="I75" i="8"/>
  <c r="I77" i="8"/>
  <c r="I57" i="8"/>
  <c r="M57" i="8" s="1"/>
  <c r="I65" i="8"/>
  <c r="M65" i="8" s="1"/>
  <c r="I78" i="8"/>
  <c r="M22" i="8"/>
  <c r="I60" i="8"/>
  <c r="M60" i="8" s="1"/>
  <c r="I68" i="8"/>
  <c r="M68" i="8" s="1"/>
  <c r="I73" i="8"/>
  <c r="I81" i="8"/>
  <c r="M81" i="8" s="1"/>
  <c r="I72" i="8"/>
  <c r="M72" i="8" s="1"/>
  <c r="I63" i="8"/>
  <c r="M63" i="8" s="1"/>
  <c r="I71" i="8"/>
  <c r="I76" i="8"/>
  <c r="M76" i="8" s="1"/>
  <c r="I58" i="8"/>
  <c r="I66" i="8"/>
  <c r="M66" i="8" s="1"/>
  <c r="I74" i="8"/>
  <c r="M74" i="8" s="1"/>
  <c r="I79" i="8"/>
  <c r="I61" i="8"/>
  <c r="M61" i="8" s="1"/>
  <c r="I69" i="8"/>
  <c r="M69" i="8" s="1"/>
  <c r="I64" i="8"/>
  <c r="I98" i="8"/>
  <c r="M98" i="8" s="1"/>
  <c r="I106" i="8"/>
  <c r="M106" i="8" s="1"/>
  <c r="M12" i="8"/>
  <c r="M20" i="8"/>
  <c r="I111" i="8"/>
  <c r="I101" i="8"/>
  <c r="M101" i="8" s="1"/>
  <c r="I109" i="8"/>
  <c r="M109" i="8" s="1"/>
  <c r="I96" i="8"/>
  <c r="M96" i="8" s="1"/>
  <c r="I104" i="8"/>
  <c r="I95" i="8"/>
  <c r="M95" i="8" s="1"/>
  <c r="I99" i="8"/>
  <c r="M99" i="8" s="1"/>
  <c r="I107" i="8"/>
  <c r="M107" i="8" s="1"/>
  <c r="I94" i="8"/>
  <c r="M94" i="8" s="1"/>
  <c r="I102" i="8"/>
  <c r="M102" i="8" s="1"/>
  <c r="I110" i="8"/>
  <c r="M110" i="8" s="1"/>
  <c r="M16" i="8"/>
  <c r="I97" i="8"/>
  <c r="M97" i="8" s="1"/>
  <c r="I105" i="8"/>
  <c r="M105" i="8" s="1"/>
  <c r="I103" i="8"/>
  <c r="M103" i="8" s="1"/>
  <c r="I100" i="8"/>
  <c r="M100" i="8" s="1"/>
  <c r="I108" i="8"/>
  <c r="I26" i="8"/>
  <c r="I31" i="8"/>
  <c r="M56" i="8"/>
  <c r="I24" i="8"/>
  <c r="M24" i="8" s="1"/>
  <c r="I29" i="8"/>
  <c r="M29" i="8" s="1"/>
  <c r="I34" i="8"/>
  <c r="I23" i="8"/>
  <c r="M23" i="8" s="1"/>
  <c r="M49" i="8"/>
  <c r="M48" i="8"/>
  <c r="I27" i="8"/>
  <c r="I32" i="8"/>
  <c r="M32" i="8" s="1"/>
  <c r="I28" i="8"/>
  <c r="M52" i="8"/>
  <c r="I30" i="8"/>
  <c r="I25" i="8"/>
  <c r="M25" i="8" s="1"/>
  <c r="M53" i="8"/>
  <c r="M55" i="8"/>
  <c r="I33" i="8"/>
  <c r="I21" i="8"/>
  <c r="M21" i="8" s="1"/>
  <c r="I22" i="8"/>
  <c r="I10" i="8"/>
  <c r="M10" i="8" s="1"/>
  <c r="I18" i="8"/>
  <c r="I5" i="8"/>
  <c r="M5" i="8" s="1"/>
  <c r="I13" i="8"/>
  <c r="M13" i="8" s="1"/>
  <c r="I7" i="8"/>
  <c r="M7" i="8" s="1"/>
  <c r="I8" i="8"/>
  <c r="M8" i="8" s="1"/>
  <c r="I16" i="8"/>
  <c r="M80" i="8"/>
  <c r="M71" i="8"/>
  <c r="I3" i="8"/>
  <c r="M3" i="8" s="1"/>
  <c r="I11" i="8"/>
  <c r="M11" i="8" s="1"/>
  <c r="I19" i="8"/>
  <c r="M19" i="8" s="1"/>
  <c r="M75" i="8"/>
  <c r="I6" i="8"/>
  <c r="M6" i="8" s="1"/>
  <c r="I14" i="8"/>
  <c r="M14" i="8" s="1"/>
  <c r="I2" i="8"/>
  <c r="M2" i="8" s="1"/>
  <c r="I15" i="8"/>
  <c r="M15" i="8" s="1"/>
  <c r="I9" i="8"/>
  <c r="M9" i="8" s="1"/>
  <c r="I17" i="8"/>
  <c r="M17" i="8" s="1"/>
  <c r="I4" i="8"/>
  <c r="M4" i="8" s="1"/>
  <c r="I12" i="8"/>
  <c r="I20" i="8"/>
  <c r="I49" i="8"/>
  <c r="I54" i="8"/>
  <c r="M54" i="8" s="1"/>
  <c r="I46" i="8"/>
  <c r="M46" i="8" s="1"/>
  <c r="M108" i="8"/>
  <c r="I52" i="8"/>
  <c r="I56" i="8"/>
  <c r="I47" i="8"/>
  <c r="M47" i="8" s="1"/>
  <c r="M111" i="8"/>
  <c r="I50" i="8"/>
  <c r="M50" i="8" s="1"/>
  <c r="I55" i="8"/>
  <c r="I45" i="8"/>
  <c r="M45" i="8" s="1"/>
  <c r="I48" i="8"/>
  <c r="I53" i="8"/>
  <c r="M104" i="8"/>
  <c r="I51" i="8"/>
  <c r="M51" i="8" s="1"/>
  <c r="N48" i="8"/>
  <c r="J95" i="8"/>
  <c r="N95" i="8" s="1"/>
  <c r="J103" i="8"/>
  <c r="N103" i="8" s="1"/>
  <c r="J111" i="8"/>
  <c r="J108" i="8"/>
  <c r="N49" i="8"/>
  <c r="J98" i="8"/>
  <c r="N98" i="8" s="1"/>
  <c r="J106" i="8"/>
  <c r="N106" i="8" s="1"/>
  <c r="J101" i="8"/>
  <c r="N101" i="8" s="1"/>
  <c r="J109" i="8"/>
  <c r="N109" i="8" s="1"/>
  <c r="J100" i="8"/>
  <c r="N100" i="8" s="1"/>
  <c r="N52" i="8"/>
  <c r="J96" i="8"/>
  <c r="N96" i="8" s="1"/>
  <c r="J104" i="8"/>
  <c r="N53" i="8"/>
  <c r="J99" i="8"/>
  <c r="N99" i="8" s="1"/>
  <c r="J107" i="8"/>
  <c r="N107" i="8" s="1"/>
  <c r="N55" i="8"/>
  <c r="J94" i="8"/>
  <c r="N94" i="8" s="1"/>
  <c r="J102" i="8"/>
  <c r="N102" i="8" s="1"/>
  <c r="J110" i="8"/>
  <c r="N110" i="8" s="1"/>
  <c r="N56" i="8"/>
  <c r="J97" i="8"/>
  <c r="N97" i="8" s="1"/>
  <c r="J105" i="8"/>
  <c r="N105" i="8" s="1"/>
  <c r="J85" i="8"/>
  <c r="J90" i="8"/>
  <c r="J88" i="8"/>
  <c r="N88" i="8" s="1"/>
  <c r="J93" i="8"/>
  <c r="J83" i="8"/>
  <c r="N83" i="8" s="1"/>
  <c r="J86" i="8"/>
  <c r="J91" i="8"/>
  <c r="N91" i="8" s="1"/>
  <c r="J84" i="8"/>
  <c r="N84" i="8" s="1"/>
  <c r="J89" i="8"/>
  <c r="J87" i="8"/>
  <c r="J82" i="8"/>
  <c r="N82" i="8" s="1"/>
  <c r="J92" i="8"/>
  <c r="N108" i="8"/>
  <c r="J7" i="8"/>
  <c r="N7" i="8" s="1"/>
  <c r="J15" i="8"/>
  <c r="N15" i="8" s="1"/>
  <c r="J10" i="8"/>
  <c r="N10" i="8" s="1"/>
  <c r="J18" i="8"/>
  <c r="N111" i="8"/>
  <c r="J5" i="8"/>
  <c r="N5" i="8" s="1"/>
  <c r="J13" i="8"/>
  <c r="N13" i="8" s="1"/>
  <c r="J8" i="8"/>
  <c r="N8" i="8" s="1"/>
  <c r="J16" i="8"/>
  <c r="J2" i="8"/>
  <c r="N2" i="8" s="1"/>
  <c r="J12" i="8"/>
  <c r="J3" i="8"/>
  <c r="N3" i="8" s="1"/>
  <c r="J11" i="8"/>
  <c r="N11" i="8" s="1"/>
  <c r="J19" i="8"/>
  <c r="N19" i="8" s="1"/>
  <c r="J6" i="8"/>
  <c r="N6" i="8" s="1"/>
  <c r="J14" i="8"/>
  <c r="N14" i="8" s="1"/>
  <c r="J4" i="8"/>
  <c r="N4" i="8" s="1"/>
  <c r="N104" i="8"/>
  <c r="J9" i="8"/>
  <c r="N9" i="8" s="1"/>
  <c r="J17" i="8"/>
  <c r="N17" i="8" s="1"/>
  <c r="J20" i="8"/>
  <c r="M13" i="7"/>
  <c r="I13" i="7" s="1"/>
  <c r="M12" i="7"/>
  <c r="I12" i="7" s="1"/>
  <c r="N28" i="8" l="1"/>
  <c r="O114" i="9" s="1"/>
  <c r="M114" i="9"/>
  <c r="M28" i="8"/>
  <c r="N114" i="9" s="1"/>
  <c r="L114" i="9"/>
  <c r="M79" i="8"/>
  <c r="L14" i="9"/>
  <c r="L24" i="9"/>
  <c r="L12" i="9"/>
  <c r="L8" i="9"/>
  <c r="L22" i="9"/>
  <c r="L11" i="9"/>
  <c r="L16" i="9"/>
  <c r="L19" i="9"/>
  <c r="L18" i="9"/>
  <c r="L13" i="9"/>
  <c r="L15" i="9"/>
  <c r="L20" i="9"/>
  <c r="L9" i="9"/>
  <c r="L23" i="9"/>
  <c r="L10" i="9"/>
  <c r="L21" i="9"/>
  <c r="L17" i="9"/>
  <c r="M78" i="8"/>
  <c r="L72" i="9"/>
  <c r="L73" i="9"/>
  <c r="L38" i="9"/>
  <c r="M58" i="8"/>
  <c r="L26" i="9"/>
  <c r="L25" i="9"/>
  <c r="L30" i="9"/>
  <c r="L43" i="9"/>
  <c r="L32" i="9"/>
  <c r="L31" i="9"/>
  <c r="L40" i="9"/>
  <c r="L37" i="9"/>
  <c r="L41" i="9"/>
  <c r="L35" i="9"/>
  <c r="L28" i="9"/>
  <c r="L39" i="9"/>
  <c r="L42" i="9"/>
  <c r="L27" i="9"/>
  <c r="L29" i="9"/>
  <c r="L36" i="9"/>
  <c r="L44" i="9"/>
  <c r="L33" i="9"/>
  <c r="L34" i="9"/>
  <c r="M77" i="8"/>
  <c r="L7" i="9"/>
  <c r="L6" i="9"/>
  <c r="N87" i="8"/>
  <c r="O113" i="9" s="1"/>
  <c r="G113" i="9" s="1"/>
  <c r="M113" i="9"/>
  <c r="M18" i="8"/>
  <c r="L71" i="9"/>
  <c r="L68" i="9"/>
  <c r="L69" i="9"/>
  <c r="L70" i="9"/>
  <c r="L61" i="9"/>
  <c r="M64" i="8"/>
  <c r="L48" i="9"/>
  <c r="L62" i="9"/>
  <c r="L50" i="9"/>
  <c r="L55" i="9"/>
  <c r="L49" i="9"/>
  <c r="L65" i="9"/>
  <c r="L59" i="9"/>
  <c r="L52" i="9"/>
  <c r="L66" i="9"/>
  <c r="L47" i="9"/>
  <c r="L51" i="9"/>
  <c r="L54" i="9"/>
  <c r="L56" i="9"/>
  <c r="L60" i="9"/>
  <c r="L46" i="9"/>
  <c r="L64" i="9"/>
  <c r="L63" i="9"/>
  <c r="L67" i="9"/>
  <c r="L57" i="9"/>
  <c r="L58" i="9"/>
  <c r="L45" i="9"/>
  <c r="L53" i="9"/>
  <c r="M73" i="8"/>
  <c r="L74" i="9"/>
  <c r="L75" i="9"/>
  <c r="M67" i="8"/>
  <c r="L4" i="9"/>
  <c r="L5" i="9"/>
  <c r="L3" i="9"/>
  <c r="N18" i="8"/>
  <c r="M71" i="9"/>
  <c r="M70" i="9"/>
  <c r="M69" i="9"/>
  <c r="M68" i="9"/>
  <c r="G114" i="9" l="1"/>
  <c r="H114" i="9" s="1"/>
  <c r="M15" i="7" s="1"/>
  <c r="I15" i="7" s="1"/>
  <c r="N4" i="9"/>
  <c r="G4" i="9" s="1"/>
  <c r="H4" i="9" s="1"/>
  <c r="N5" i="9"/>
  <c r="G5" i="9" s="1"/>
  <c r="H5" i="9" s="1"/>
  <c r="N3" i="9"/>
  <c r="G3" i="9" s="1"/>
  <c r="H3" i="9" s="1"/>
  <c r="H61" i="9"/>
  <c r="N72" i="9"/>
  <c r="G72" i="9" s="1"/>
  <c r="H72" i="9" s="1"/>
  <c r="M10" i="7" s="1"/>
  <c r="I10" i="7" s="1"/>
  <c r="N73" i="9"/>
  <c r="G73" i="9" s="1"/>
  <c r="H73" i="9" s="1"/>
  <c r="N59" i="9"/>
  <c r="G59" i="9" s="1"/>
  <c r="H59" i="9" s="1"/>
  <c r="N63" i="9"/>
  <c r="G63" i="9" s="1"/>
  <c r="H63" i="9" s="1"/>
  <c r="N50" i="9"/>
  <c r="G50" i="9" s="1"/>
  <c r="H50" i="9" s="1"/>
  <c r="N55" i="9"/>
  <c r="G55" i="9" s="1"/>
  <c r="H55" i="9" s="1"/>
  <c r="N51" i="9"/>
  <c r="G51" i="9" s="1"/>
  <c r="H51" i="9" s="1"/>
  <c r="N64" i="9"/>
  <c r="G64" i="9" s="1"/>
  <c r="N54" i="9"/>
  <c r="G54" i="9" s="1"/>
  <c r="H54" i="9" s="1"/>
  <c r="N62" i="9"/>
  <c r="G62" i="9" s="1"/>
  <c r="H62" i="9" s="1"/>
  <c r="N47" i="9"/>
  <c r="G47" i="9" s="1"/>
  <c r="H47" i="9" s="1"/>
  <c r="N56" i="9"/>
  <c r="G56" i="9" s="1"/>
  <c r="H56" i="9" s="1"/>
  <c r="N52" i="9"/>
  <c r="G52" i="9" s="1"/>
  <c r="H52" i="9" s="1"/>
  <c r="N66" i="9"/>
  <c r="G66" i="9" s="1"/>
  <c r="H66" i="9" s="1"/>
  <c r="N61" i="9"/>
  <c r="G61" i="9" s="1"/>
  <c r="N60" i="9"/>
  <c r="G60" i="9" s="1"/>
  <c r="H60" i="9" s="1"/>
  <c r="N49" i="9"/>
  <c r="G49" i="9" s="1"/>
  <c r="H49" i="9" s="1"/>
  <c r="N48" i="9"/>
  <c r="G48" i="9" s="1"/>
  <c r="H48" i="9" s="1"/>
  <c r="N67" i="9"/>
  <c r="G67" i="9" s="1"/>
  <c r="H67" i="9" s="1"/>
  <c r="N65" i="9"/>
  <c r="G65" i="9" s="1"/>
  <c r="N46" i="9"/>
  <c r="G46" i="9" s="1"/>
  <c r="H46" i="9" s="1"/>
  <c r="N58" i="9"/>
  <c r="G58" i="9" s="1"/>
  <c r="H58" i="9" s="1"/>
  <c r="N45" i="9"/>
  <c r="G45" i="9" s="1"/>
  <c r="H45" i="9" s="1"/>
  <c r="N57" i="9"/>
  <c r="G57" i="9" s="1"/>
  <c r="H57" i="9" s="1"/>
  <c r="N53" i="9"/>
  <c r="G53" i="9" s="1"/>
  <c r="H53" i="9" s="1"/>
  <c r="O68" i="9"/>
  <c r="O70" i="9"/>
  <c r="O71" i="9"/>
  <c r="O69" i="9"/>
  <c r="G69" i="9" s="1"/>
  <c r="H69" i="9" s="1"/>
  <c r="H65" i="9"/>
  <c r="N71" i="9"/>
  <c r="N68" i="9"/>
  <c r="N69" i="9"/>
  <c r="N70" i="9"/>
  <c r="N7" i="9"/>
  <c r="G7" i="9" s="1"/>
  <c r="H7" i="9" s="1"/>
  <c r="N6" i="9"/>
  <c r="G6" i="9" s="1"/>
  <c r="H6" i="9" s="1"/>
  <c r="M4" i="7" s="1"/>
  <c r="I4" i="7" s="1"/>
  <c r="N74" i="9"/>
  <c r="G74" i="9" s="1"/>
  <c r="H74" i="9" s="1"/>
  <c r="M11" i="7" s="1"/>
  <c r="I11" i="7" s="1"/>
  <c r="N75" i="9"/>
  <c r="G75" i="9" s="1"/>
  <c r="H75" i="9" s="1"/>
  <c r="N14" i="9"/>
  <c r="G14" i="9" s="1"/>
  <c r="H14" i="9" s="1"/>
  <c r="N23" i="9"/>
  <c r="G23" i="9" s="1"/>
  <c r="H23" i="9" s="1"/>
  <c r="N15" i="9"/>
  <c r="G15" i="9" s="1"/>
  <c r="H15" i="9" s="1"/>
  <c r="N20" i="9"/>
  <c r="G20" i="9" s="1"/>
  <c r="H20" i="9" s="1"/>
  <c r="N16" i="9"/>
  <c r="G16" i="9" s="1"/>
  <c r="H16" i="9" s="1"/>
  <c r="N8" i="9"/>
  <c r="G8" i="9" s="1"/>
  <c r="H8" i="9" s="1"/>
  <c r="N19" i="9"/>
  <c r="G19" i="9" s="1"/>
  <c r="H19" i="9" s="1"/>
  <c r="N12" i="9"/>
  <c r="G12" i="9" s="1"/>
  <c r="H12" i="9" s="1"/>
  <c r="N13" i="9"/>
  <c r="G13" i="9" s="1"/>
  <c r="H13" i="9" s="1"/>
  <c r="N18" i="9"/>
  <c r="G18" i="9" s="1"/>
  <c r="H18" i="9" s="1"/>
  <c r="N9" i="9"/>
  <c r="G9" i="9" s="1"/>
  <c r="H9" i="9" s="1"/>
  <c r="N24" i="9"/>
  <c r="G24" i="9" s="1"/>
  <c r="H24" i="9" s="1"/>
  <c r="N11" i="9"/>
  <c r="G11" i="9" s="1"/>
  <c r="H11" i="9" s="1"/>
  <c r="N22" i="9"/>
  <c r="G22" i="9" s="1"/>
  <c r="H22" i="9" s="1"/>
  <c r="N21" i="9"/>
  <c r="G21" i="9" s="1"/>
  <c r="H21" i="9" s="1"/>
  <c r="N17" i="9"/>
  <c r="G17" i="9" s="1"/>
  <c r="H17" i="9" s="1"/>
  <c r="N10" i="9"/>
  <c r="G10" i="9" s="1"/>
  <c r="H10" i="9" s="1"/>
  <c r="H113" i="9"/>
  <c r="M14" i="7" s="1"/>
  <c r="I14" i="7" s="1"/>
  <c r="N31" i="9"/>
  <c r="G31" i="9" s="1"/>
  <c r="H31" i="9" s="1"/>
  <c r="N37" i="9"/>
  <c r="G37" i="9" s="1"/>
  <c r="H37" i="9" s="1"/>
  <c r="N28" i="9"/>
  <c r="G28" i="9" s="1"/>
  <c r="H28" i="9" s="1"/>
  <c r="N42" i="9"/>
  <c r="G42" i="9" s="1"/>
  <c r="H42" i="9" s="1"/>
  <c r="N30" i="9"/>
  <c r="G30" i="9" s="1"/>
  <c r="H30" i="9" s="1"/>
  <c r="N25" i="9"/>
  <c r="G25" i="9" s="1"/>
  <c r="H25" i="9" s="1"/>
  <c r="N35" i="9"/>
  <c r="G35" i="9" s="1"/>
  <c r="H35" i="9" s="1"/>
  <c r="N36" i="9"/>
  <c r="G36" i="9" s="1"/>
  <c r="H36" i="9" s="1"/>
  <c r="N38" i="9"/>
  <c r="G38" i="9" s="1"/>
  <c r="H38" i="9" s="1"/>
  <c r="N39" i="9"/>
  <c r="G39" i="9" s="1"/>
  <c r="H39" i="9" s="1"/>
  <c r="N26" i="9"/>
  <c r="G26" i="9" s="1"/>
  <c r="H26" i="9" s="1"/>
  <c r="N32" i="9"/>
  <c r="G32" i="9" s="1"/>
  <c r="H32" i="9" s="1"/>
  <c r="N43" i="9"/>
  <c r="G43" i="9" s="1"/>
  <c r="H43" i="9" s="1"/>
  <c r="N27" i="9"/>
  <c r="G27" i="9" s="1"/>
  <c r="H27" i="9" s="1"/>
  <c r="N44" i="9"/>
  <c r="G44" i="9" s="1"/>
  <c r="H44" i="9" s="1"/>
  <c r="N40" i="9"/>
  <c r="G40" i="9" s="1"/>
  <c r="H40" i="9" s="1"/>
  <c r="N33" i="9"/>
  <c r="G33" i="9" s="1"/>
  <c r="H33" i="9" s="1"/>
  <c r="N29" i="9"/>
  <c r="G29" i="9" s="1"/>
  <c r="H29" i="9" s="1"/>
  <c r="N41" i="9"/>
  <c r="G41" i="9" s="1"/>
  <c r="H41" i="9" s="1"/>
  <c r="N34" i="9"/>
  <c r="G34" i="9" s="1"/>
  <c r="H34" i="9" s="1"/>
  <c r="H64" i="9"/>
  <c r="G68" i="9" l="1"/>
  <c r="H68" i="9" s="1"/>
  <c r="M8" i="7" s="1"/>
  <c r="I8" i="7" s="1"/>
  <c r="M3" i="7"/>
  <c r="I3" i="7" s="1"/>
  <c r="M5" i="7"/>
  <c r="I5" i="7" s="1"/>
  <c r="M7" i="7"/>
  <c r="I7" i="7" s="1"/>
  <c r="M6" i="7"/>
  <c r="I6" i="7" s="1"/>
  <c r="G71" i="9"/>
  <c r="H71" i="9" s="1"/>
  <c r="G70" i="9"/>
  <c r="H70" i="9" s="1"/>
  <c r="M9" i="7" s="1"/>
  <c r="I9" i="7" s="1"/>
</calcChain>
</file>

<file path=xl/sharedStrings.xml><?xml version="1.0" encoding="utf-8"?>
<sst xmlns="http://schemas.openxmlformats.org/spreadsheetml/2006/main" count="331" uniqueCount="321">
  <si>
    <t>Igen/Nem</t>
  </si>
  <si>
    <t>Nem</t>
  </si>
  <si>
    <t>Szakágak</t>
  </si>
  <si>
    <t>Cheer</t>
  </si>
  <si>
    <t>Dance</t>
  </si>
  <si>
    <t>Cheer &amp; Dance</t>
  </si>
  <si>
    <t>KategoriaId</t>
  </si>
  <si>
    <t>Kategoria név:</t>
  </si>
  <si>
    <t>Kategoria kód</t>
  </si>
  <si>
    <t>Tiny Hip-hop Double</t>
  </si>
  <si>
    <t>THHD</t>
  </si>
  <si>
    <t>Tiny Hip-hop Team (S)</t>
  </si>
  <si>
    <t>THHT S</t>
  </si>
  <si>
    <t>Tiny Hip-hop Team (L)</t>
  </si>
  <si>
    <t>THHT L</t>
  </si>
  <si>
    <t>Tiny Jazz Double</t>
  </si>
  <si>
    <t>TJD</t>
  </si>
  <si>
    <t>Tiny Jazz Team (S)</t>
  </si>
  <si>
    <t>TJT S</t>
  </si>
  <si>
    <t>Tiny Jazz Team (L)</t>
  </si>
  <si>
    <t>TJT L</t>
  </si>
  <si>
    <t>Tiny Pom Double</t>
  </si>
  <si>
    <t>TPD</t>
  </si>
  <si>
    <t>Tiny Pom Team (S)</t>
  </si>
  <si>
    <t>TPT S</t>
  </si>
  <si>
    <t>Tiny Pom Team (L)</t>
  </si>
  <si>
    <t>TPT L</t>
  </si>
  <si>
    <t>Mini Hip-hop Double</t>
  </si>
  <si>
    <t>MHHD</t>
  </si>
  <si>
    <t>Mini Hip-hop Team (S)</t>
  </si>
  <si>
    <t>MHHT S</t>
  </si>
  <si>
    <t>Mini Hip-hop Team (L)</t>
  </si>
  <si>
    <t>MHHT L</t>
  </si>
  <si>
    <t>Mini Jazz Double</t>
  </si>
  <si>
    <t>MJD</t>
  </si>
  <si>
    <t>Mini Jazz Team (S)</t>
  </si>
  <si>
    <t>MJT S</t>
  </si>
  <si>
    <t>Mini Jazz Team (L)</t>
  </si>
  <si>
    <t>MJT L</t>
  </si>
  <si>
    <t>Mini Pom Double</t>
  </si>
  <si>
    <t>MPD</t>
  </si>
  <si>
    <t>Mini Pom Team (S)</t>
  </si>
  <si>
    <t>MPT S</t>
  </si>
  <si>
    <t>Mini Pom Team (L)</t>
  </si>
  <si>
    <t>MPT L</t>
  </si>
  <si>
    <t>Primary Hip-hop Double</t>
  </si>
  <si>
    <t>PHHD</t>
  </si>
  <si>
    <t>Primary Hip-hop Team (S)</t>
  </si>
  <si>
    <t>PHHT S</t>
  </si>
  <si>
    <t>Primary Hip-hop Team (L)</t>
  </si>
  <si>
    <t>PHHT L</t>
  </si>
  <si>
    <t>Primary Jazz Double</t>
  </si>
  <si>
    <t>PJD</t>
  </si>
  <si>
    <t>Primary Jazz Team (S)</t>
  </si>
  <si>
    <t>PJT S</t>
  </si>
  <si>
    <t>Primary Jazz Team (L)</t>
  </si>
  <si>
    <t>PJT L</t>
  </si>
  <si>
    <t>Primary Pom Double</t>
  </si>
  <si>
    <t>PPD</t>
  </si>
  <si>
    <t>Primary Pom Team (S)</t>
  </si>
  <si>
    <t>PPT S</t>
  </si>
  <si>
    <t>Primary Pom Team (L)</t>
  </si>
  <si>
    <t>PPT L</t>
  </si>
  <si>
    <t>Youth Hip-hop Double</t>
  </si>
  <si>
    <t>YHHD</t>
  </si>
  <si>
    <t>Youth Hip-hop Team (S)</t>
  </si>
  <si>
    <t>YHHT S</t>
  </si>
  <si>
    <t>Youth Hip-hop Team (L)</t>
  </si>
  <si>
    <t>YHHT L</t>
  </si>
  <si>
    <t>Youth Jazz Double</t>
  </si>
  <si>
    <t>YJD</t>
  </si>
  <si>
    <t>Youth Jazz Team (S)</t>
  </si>
  <si>
    <t>YJT S</t>
  </si>
  <si>
    <t>Youth Jazz Team (L)</t>
  </si>
  <si>
    <t>YJT L</t>
  </si>
  <si>
    <t>Youth Pom Double</t>
  </si>
  <si>
    <t>YPD</t>
  </si>
  <si>
    <t>Youth Pom Team (S)</t>
  </si>
  <si>
    <t>YPT S</t>
  </si>
  <si>
    <t>Youth Pom Team (L)</t>
  </si>
  <si>
    <t>YPT L</t>
  </si>
  <si>
    <t>Junior Hip-hop Double</t>
  </si>
  <si>
    <t>JHHD</t>
  </si>
  <si>
    <t>Junior Hip-hop Team (S)</t>
  </si>
  <si>
    <t>JHHT S</t>
  </si>
  <si>
    <t>Junior Hip-hop Team (L)</t>
  </si>
  <si>
    <t>JHHT L</t>
  </si>
  <si>
    <t>Junior Jazz Double</t>
  </si>
  <si>
    <t>JJD</t>
  </si>
  <si>
    <t>Junior Jazz Team (S)</t>
  </si>
  <si>
    <t>JJT S</t>
  </si>
  <si>
    <t>Junior Jazz Team (L)</t>
  </si>
  <si>
    <t>JJT L</t>
  </si>
  <si>
    <t>Junior Pom Double</t>
  </si>
  <si>
    <t>JPD</t>
  </si>
  <si>
    <t>Junior Pom Team (S)</t>
  </si>
  <si>
    <t>JPT S</t>
  </si>
  <si>
    <t>Junior Pom Team (L)</t>
  </si>
  <si>
    <t>JPT L</t>
  </si>
  <si>
    <t>Senior Hip-hop Double</t>
  </si>
  <si>
    <t>SHHD</t>
  </si>
  <si>
    <t>Senior Hip-hop Team (S)</t>
  </si>
  <si>
    <t>SHHT S</t>
  </si>
  <si>
    <t>Senior Hip-hop Team (L)</t>
  </si>
  <si>
    <t>SHHT L</t>
  </si>
  <si>
    <t>Senior Jazz Double</t>
  </si>
  <si>
    <t>SJD</t>
  </si>
  <si>
    <t>Senior Jazz Team (S)</t>
  </si>
  <si>
    <t>SJT S</t>
  </si>
  <si>
    <t>Senior Jazz Team (L)</t>
  </si>
  <si>
    <t>SJT L</t>
  </si>
  <si>
    <t>Senior Pom Double</t>
  </si>
  <si>
    <t>SPD</t>
  </si>
  <si>
    <t>Senior Pom Team (S)</t>
  </si>
  <si>
    <t>SPT S</t>
  </si>
  <si>
    <t>Senior Pom Team (L)</t>
  </si>
  <si>
    <t>SPT L</t>
  </si>
  <si>
    <t>Masters Pom Team</t>
  </si>
  <si>
    <t>MASPT</t>
  </si>
  <si>
    <t>Tiny Individual (L1)</t>
  </si>
  <si>
    <t>TI L1</t>
  </si>
  <si>
    <t>Tiny Group Stunt (L1)</t>
  </si>
  <si>
    <t>TGS L1</t>
  </si>
  <si>
    <t>Tiny Cheer Team (L1)</t>
  </si>
  <si>
    <t>TCT L1</t>
  </si>
  <si>
    <t>Mini Individual (L2)</t>
  </si>
  <si>
    <t>MI L2</t>
  </si>
  <si>
    <t>Mini Group Stunt (L2)</t>
  </si>
  <si>
    <t>MGS L2</t>
  </si>
  <si>
    <t>Mini Cheer Team (L2)</t>
  </si>
  <si>
    <t>MCT L2</t>
  </si>
  <si>
    <t>Primary Individual (L3)</t>
  </si>
  <si>
    <t>PI L3</t>
  </si>
  <si>
    <t>Primary Group Stunt (L3)</t>
  </si>
  <si>
    <t>PGS L3</t>
  </si>
  <si>
    <t>Primary Cheer Team (L3)</t>
  </si>
  <si>
    <t>PCT L3</t>
  </si>
  <si>
    <t>Youth Individual (L4)</t>
  </si>
  <si>
    <t>YI L4</t>
  </si>
  <si>
    <t>Youth All Girl Group Stunt (L3)</t>
  </si>
  <si>
    <t>YAGGS L3</t>
  </si>
  <si>
    <t>Youth Coed Group Stunt (L3)</t>
  </si>
  <si>
    <t>YCGS L3</t>
  </si>
  <si>
    <t>Youth All Girl Cheer Team (L3)</t>
  </si>
  <si>
    <t>YAGCT L3</t>
  </si>
  <si>
    <t>Youth Coed Cheer Team (L3)</t>
  </si>
  <si>
    <t>YCCT L3</t>
  </si>
  <si>
    <t>Youth All Girl Group Stunt (L4)</t>
  </si>
  <si>
    <t>YAGGS L4</t>
  </si>
  <si>
    <t>Youth Coed Group Stunt (L4)</t>
  </si>
  <si>
    <t>YCGS L4</t>
  </si>
  <si>
    <t>Youth All Girl Cheer Team (L4)</t>
  </si>
  <si>
    <t>YAGCT L4</t>
  </si>
  <si>
    <t>Youth Coed Cheer Team (L4)</t>
  </si>
  <si>
    <t>YCCT L4</t>
  </si>
  <si>
    <t>Junior Individual (L5)</t>
  </si>
  <si>
    <t>JI L5</t>
  </si>
  <si>
    <t>Junior Partner Stunt (L3)</t>
  </si>
  <si>
    <t>JPS L3</t>
  </si>
  <si>
    <t>Junior All Girl Group Stunt (L3)</t>
  </si>
  <si>
    <t>JAGGS L3</t>
  </si>
  <si>
    <t>Junior Coed Group Stunt (L3)</t>
  </si>
  <si>
    <t>JCGS L3</t>
  </si>
  <si>
    <t>Junior All Girl Cheer Team (L4)</t>
  </si>
  <si>
    <t>JAGCT L4</t>
  </si>
  <si>
    <t>Junior Coed Cheer Team (L4)</t>
  </si>
  <si>
    <t>JCCT L4</t>
  </si>
  <si>
    <t>Junior All Girl Group Stunt (L5)</t>
  </si>
  <si>
    <t>JAGGS L5</t>
  </si>
  <si>
    <t>Junior Coed Group Stunt (L5)</t>
  </si>
  <si>
    <t>JCGS L5</t>
  </si>
  <si>
    <t>Junior All Girl Cheer Team (L5)</t>
  </si>
  <si>
    <t>JAGCT L5</t>
  </si>
  <si>
    <t>Junior Coed Cheer Team (L5)</t>
  </si>
  <si>
    <t>JCCT L5</t>
  </si>
  <si>
    <t>Senior Individual (L6)</t>
  </si>
  <si>
    <t>SI L6</t>
  </si>
  <si>
    <t>Senior Partner Stunt (L3)</t>
  </si>
  <si>
    <t>SPS L3</t>
  </si>
  <si>
    <t>Senior Partner Stunt (L6)</t>
  </si>
  <si>
    <t>SPS L6</t>
  </si>
  <si>
    <t>Senior All Girl Group Stunt (L3)</t>
  </si>
  <si>
    <t>SAGGS L3</t>
  </si>
  <si>
    <t>Senior Coed Group Stunt (L3)</t>
  </si>
  <si>
    <t>SCGS L3</t>
  </si>
  <si>
    <t>Senior All Girl Cheer Team (L3)</t>
  </si>
  <si>
    <t>SAGCT L3</t>
  </si>
  <si>
    <t>Senior Coed Cheer Team (L3)</t>
  </si>
  <si>
    <t>SCCT L3</t>
  </si>
  <si>
    <t>Senior All Girl Group Stunt (L5)</t>
  </si>
  <si>
    <t>SAGGS L5</t>
  </si>
  <si>
    <t>Senior Coed Group Stunt (L5)</t>
  </si>
  <si>
    <t>SCGS L5</t>
  </si>
  <si>
    <t>Senior All Girl Cheer Team (L5)</t>
  </si>
  <si>
    <t>SAGCT L5</t>
  </si>
  <si>
    <t>Senior Coed Cheer Team (L5)</t>
  </si>
  <si>
    <t>SCCT L5</t>
  </si>
  <si>
    <t>Senior All Girl Group Stunt (L6)</t>
  </si>
  <si>
    <t>SAGGS L6</t>
  </si>
  <si>
    <t>Senior Coed Group Stunt (L6)</t>
  </si>
  <si>
    <t>SCGS L6</t>
  </si>
  <si>
    <t>Senior All Girl Cheer Team (L6)</t>
  </si>
  <si>
    <t>SAGCT L6</t>
  </si>
  <si>
    <t>Senior Coed Cheer Team (L6)</t>
  </si>
  <si>
    <t>SCCT L6</t>
  </si>
  <si>
    <t>Open Age Cheer Team (L2)</t>
  </si>
  <si>
    <t>OACT L2</t>
  </si>
  <si>
    <t>Open Age All Girl Cheer Team (L3)</t>
  </si>
  <si>
    <t>OAAGCT L3</t>
  </si>
  <si>
    <t>Open Age Coed Cheer Team (L3)</t>
  </si>
  <si>
    <t>OACCT L3</t>
  </si>
  <si>
    <t>Open Age All Girl Cheer Team (L4)</t>
  </si>
  <si>
    <t>OAAGCT L4</t>
  </si>
  <si>
    <t>Open Age Coed Cheer Team (L4)</t>
  </si>
  <si>
    <t>OACCT L4</t>
  </si>
  <si>
    <t>Open Age Group Stunt (L2)</t>
  </si>
  <si>
    <t>OAGS L2</t>
  </si>
  <si>
    <t>Open Age All Girl Group Stunt (L3)</t>
  </si>
  <si>
    <t>OAAGGS L3</t>
  </si>
  <si>
    <t>Open Age Coed Group Stunt (L3)</t>
  </si>
  <si>
    <t>OACGS L3</t>
  </si>
  <si>
    <t>Open Age All Girl Group Stunt (L4)</t>
  </si>
  <si>
    <t>OAAGGS L4</t>
  </si>
  <si>
    <t>Open Age Coed Group Stunt (L4)</t>
  </si>
  <si>
    <t>OACGS L4</t>
  </si>
  <si>
    <t xml:space="preserve">Senior Show Cheer Team  </t>
  </si>
  <si>
    <t>SSCT</t>
  </si>
  <si>
    <t>Masters Cheer Team</t>
  </si>
  <si>
    <t>MASCT</t>
  </si>
  <si>
    <t>Név</t>
  </si>
  <si>
    <t>Életkor években</t>
  </si>
  <si>
    <t>Születési év</t>
  </si>
  <si>
    <t>-tól</t>
  </si>
  <si>
    <t>-ig</t>
  </si>
  <si>
    <t>Tiny</t>
  </si>
  <si>
    <t>Mini</t>
  </si>
  <si>
    <t>Primary</t>
  </si>
  <si>
    <t>Youth</t>
  </si>
  <si>
    <t>Junior</t>
  </si>
  <si>
    <t>Senior</t>
  </si>
  <si>
    <t>Masters</t>
  </si>
  <si>
    <t>Open Age L2</t>
  </si>
  <si>
    <t>Open Age L3</t>
  </si>
  <si>
    <t>Open Age L4</t>
  </si>
  <si>
    <t>Életkor kategória</t>
  </si>
  <si>
    <t>Id</t>
  </si>
  <si>
    <t>Verseny éve</t>
  </si>
  <si>
    <t>Életkor Kategoria Id</t>
  </si>
  <si>
    <t>Születési év tól</t>
  </si>
  <si>
    <t>Születési év ig</t>
  </si>
  <si>
    <t>Min létszám</t>
  </si>
  <si>
    <t>Max létszám</t>
  </si>
  <si>
    <t>Individual</t>
  </si>
  <si>
    <t>Double/Parner</t>
  </si>
  <si>
    <t>Group</t>
  </si>
  <si>
    <t>Small team</t>
  </si>
  <si>
    <t>Large team</t>
  </si>
  <si>
    <t>Létszám Id</t>
  </si>
  <si>
    <t>Show Cheer team</t>
  </si>
  <si>
    <t>Cheer team</t>
  </si>
  <si>
    <t>Kor kedvezmény %</t>
  </si>
  <si>
    <t>Id min max</t>
  </si>
  <si>
    <t>Szezon</t>
  </si>
  <si>
    <t>Tisztség</t>
  </si>
  <si>
    <t>Jazz team L</t>
  </si>
  <si>
    <t>Jazz team S</t>
  </si>
  <si>
    <t>Normal</t>
  </si>
  <si>
    <t>Open</t>
  </si>
  <si>
    <t>EB kvalifikációs korkedvezmény</t>
  </si>
  <si>
    <t>Is Open Age</t>
  </si>
  <si>
    <t>Korkedv. szülév tol</t>
  </si>
  <si>
    <t>Korkedv. szülév ig</t>
  </si>
  <si>
    <t>Open Age 18+</t>
  </si>
  <si>
    <t>Filling Instructions</t>
  </si>
  <si>
    <t>!!! Important !!!
Only enter data in the cells with a white background!
Pay attention to the date format. If Excel does not recognize the Hungarian format (yyyy.mm.dd), try the hyphenated format (yyyy-mm-dd)!
Use Office 2016 or a newer version to complete the form!</t>
  </si>
  <si>
    <t>Validation</t>
  </si>
  <si>
    <t>Calculated values</t>
  </si>
  <si>
    <t>Team name</t>
  </si>
  <si>
    <t>Category code</t>
  </si>
  <si>
    <t>Number of athletes</t>
  </si>
  <si>
    <t>Number of substitutes</t>
  </si>
  <si>
    <t>Number of accompanying persons</t>
  </si>
  <si>
    <t>Age exemption limit</t>
  </si>
  <si>
    <t>Team size</t>
  </si>
  <si>
    <t>Min team size</t>
  </si>
  <si>
    <t>Max team size</t>
  </si>
  <si>
    <t>Age exemption</t>
  </si>
  <si>
    <t>Number of age-exempt athletes</t>
  </si>
  <si>
    <t>Number of allowed age-exempt athletes</t>
  </si>
  <si>
    <t>Number of free accompanying persons</t>
  </si>
  <si>
    <t>Club name:</t>
  </si>
  <si>
    <t>Team</t>
  </si>
  <si>
    <t>Category
(dropdown)</t>
  </si>
  <si>
    <t>Team name
(dropdown)</t>
  </si>
  <si>
    <t>Is substitute?
(dropdown)</t>
  </si>
  <si>
    <t>ID / Passport number</t>
  </si>
  <si>
    <t>Name</t>
  </si>
  <si>
    <t>Date format</t>
  </si>
  <si>
    <t>Age</t>
  </si>
  <si>
    <t>Athlete details</t>
  </si>
  <si>
    <t>Birth year</t>
  </si>
  <si>
    <t>Birth date
(yyyy-mm-dd)</t>
  </si>
  <si>
    <t>Category Id</t>
  </si>
  <si>
    <t>Category DOB from</t>
  </si>
  <si>
    <t>Category DOB to</t>
  </si>
  <si>
    <t>Age exemption DOB from</t>
  </si>
  <si>
    <t>Age exemption DOB to</t>
  </si>
  <si>
    <t>Id / Passport number</t>
  </si>
  <si>
    <t>Team
(dropdown)</t>
  </si>
  <si>
    <t>Role
(dropdown)</t>
  </si>
  <si>
    <t>Yes</t>
  </si>
  <si>
    <t>No</t>
  </si>
  <si>
    <t>Male</t>
  </si>
  <si>
    <t>Female</t>
  </si>
  <si>
    <t>Coach</t>
  </si>
  <si>
    <t>Relative</t>
  </si>
  <si>
    <t>Driver</t>
  </si>
  <si>
    <t>Photographer</t>
  </si>
  <si>
    <t>Other</t>
  </si>
  <si>
    <t>Steps:
1. Enter your club’s name in the header of the “1. Entry summary” sheet.
2. On the “1. Registration Summary” tab, add the units / teams you wish to register and select the competition category.
  Each entered unit / team must have a unique name within the table. 
  For individual, partner, and duo categories, the name(s) of the athlete(s) must be entered in the “Team Name” column.
  At least one coach must be assigned to each unit!
  Important: Only the coaches registered for the team will be allowed to escort the team into the facecheck area.
3. On the “2. Team composition” tab, add the athletes belonging to each team/unit one by one. 
  First, select from the list the team to which the current athlete will belong. 
  Enter the athlete’s id/passport number, name, and date of birth. If you wish to register the athlete as a substitute, select Yes in the substitute column.
  The date format is correct if the Validation / Date Format field shows TRUE and its background is green.
4. On the “3. Accompanying persons” tab, you can register the accompanying persons assigned to each team.
The table is considered correctly completed if there are no fields with a red background on any of the above three tabs!
Please note: the validations only assist with completing the form. The table is not designed to check all rules and exceptions of the rulebook.
The validity and compliance of the entries will be checked separately by the Competition Committee based on the current regulations.
The regulations in force at the time are authoritative. Passing validation does not automatically mean that the entry is successful or compliant with the rules.</t>
  </si>
  <si>
    <t>Name of the Accompanying Coach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</si>
</sst>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3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rgb="FF0C0C0C"/>
      <name val="Calibri"/>
      <family val="2"/>
    </font>
    <font>
      <sz val="11"/>
      <color theme="1"/>
      <name val="Calibri"/>
      <family val="2"/>
      <scheme val="minor"/>
    </font>
    <font>
      <sz val="11"/>
      <color theme="1"/>
      <name val="Calibri"/>
      <family val="2"/>
      <scheme val="minor"/>
    </font>
    <font>
      <sz val="11"/>
      <color theme="1"/>
      <name val="Calibri"/>
      <family val="2"/>
      <charset val="238"/>
      <scheme val="minor"/>
    </font>
    <font>
      <sz val="10"/>
      <name val="Arial"/>
      <family val="2"/>
      <charset val="238"/>
    </font>
    <font>
      <b/>
      <sz val="11"/>
      <color theme="1"/>
      <name val="Calibri"/>
      <family val="2"/>
      <scheme val="minor"/>
    </font>
    <font>
      <b/>
      <sz val="11"/>
      <color theme="0"/>
      <name val="Calibri"/>
      <family val="2"/>
      <scheme val="minor"/>
    </font>
    <font>
      <b/>
      <sz val="16"/>
      <color theme="1"/>
      <name val="Calibri"/>
      <family val="2"/>
      <scheme val="minor"/>
    </font>
    <font>
      <sz val="11"/>
      <color rgb="FF000000"/>
      <name val="Bookman Old Style"/>
      <family val="1"/>
      <charset val="238"/>
    </font>
    <font>
      <b/>
      <sz val="11"/>
      <color rgb="FF000000"/>
      <name val="Bookman Old Style"/>
      <family val="1"/>
      <charset val="238"/>
    </font>
    <font>
      <b/>
      <sz val="11"/>
      <color rgb="FFFFFFFF"/>
      <name val="Calibri"/>
      <family val="2"/>
      <charset val="238"/>
    </font>
    <font>
      <b/>
      <sz val="12"/>
      <color theme="1"/>
      <name val="Calibri"/>
      <family val="2"/>
      <scheme val="minor"/>
    </font>
    <font>
      <b/>
      <sz val="16"/>
      <color theme="0"/>
      <name val="Calibri"/>
      <family val="2"/>
      <scheme val="minor"/>
    </font>
    <font>
      <b/>
      <sz val="11"/>
      <color rgb="FFFA7D00"/>
      <name val="Calibri"/>
      <family val="2"/>
      <scheme val="minor"/>
    </font>
    <font>
      <b/>
      <sz val="12"/>
      <color rgb="FFFFFFFF"/>
      <name val="Calibri"/>
      <family val="2"/>
    </font>
    <font>
      <b/>
      <sz val="12"/>
      <color theme="0"/>
      <name val="Calibri"/>
      <family val="2"/>
      <scheme val="minor"/>
    </font>
    <font>
      <sz val="11"/>
      <color rgb="FF9C0006"/>
      <name val="Calibri"/>
      <family val="2"/>
      <scheme val="minor"/>
    </font>
    <font>
      <b/>
      <sz val="12"/>
      <color rgb="FFFA7D00"/>
      <name val="Calibri"/>
      <family val="2"/>
      <scheme val="minor"/>
    </font>
    <font>
      <b/>
      <sz val="16"/>
      <color rgb="FFFA7D00"/>
      <name val="Calibri"/>
      <family val="2"/>
      <scheme val="minor"/>
    </font>
    <font>
      <b/>
      <u/>
      <sz val="16"/>
      <color theme="0"/>
      <name val="Calibri"/>
      <family val="2"/>
    </font>
    <font>
      <b/>
      <sz val="16"/>
      <color rgb="FFFFFFFF"/>
      <name val="Calibri"/>
      <family val="2"/>
      <charset val="238"/>
    </font>
    <font>
      <b/>
      <sz val="14"/>
      <color theme="0"/>
      <name val="Calibri"/>
      <family val="2"/>
      <scheme val="minor"/>
    </font>
    <font>
      <b/>
      <sz val="12"/>
      <color theme="1"/>
      <name val="Calibri"/>
      <family val="2"/>
    </font>
    <font>
      <b/>
      <i/>
      <sz val="12"/>
      <color theme="1"/>
      <name val="Calibri"/>
      <family val="2"/>
    </font>
    <font>
      <sz val="12"/>
      <color theme="1"/>
      <name val="Calibri"/>
      <family val="2"/>
      <scheme val="minor"/>
    </font>
    <font>
      <sz val="8"/>
      <name val="Calibri"/>
      <family val="2"/>
      <scheme val="minor"/>
    </font>
    <font>
      <b/>
      <sz val="14"/>
      <color rgb="FFFFFFFF"/>
      <name val="Calibri"/>
      <family val="2"/>
    </font>
  </fonts>
  <fills count="20">
    <fill>
      <patternFill patternType="none"/>
    </fill>
    <fill>
      <patternFill patternType="gray125"/>
    </fill>
    <fill>
      <patternFill patternType="solid">
        <fgColor rgb="FF388E3C"/>
        <bgColor rgb="FF388E3C"/>
      </patternFill>
    </fill>
    <fill>
      <patternFill patternType="solid">
        <fgColor rgb="FFC8E6C9"/>
        <bgColor rgb="FFC8E6C9"/>
      </patternFill>
    </fill>
    <fill>
      <patternFill patternType="solid">
        <fgColor rgb="FFA5A5A5"/>
      </patternFill>
    </fill>
    <fill>
      <patternFill patternType="solid">
        <fgColor rgb="FF388E3C"/>
        <bgColor rgb="FF008000"/>
      </patternFill>
    </fill>
    <fill>
      <patternFill patternType="solid">
        <fgColor theme="3" tint="0.59999389629810485"/>
        <bgColor indexed="64"/>
      </patternFill>
    </fill>
    <fill>
      <patternFill patternType="solid">
        <fgColor rgb="FFB8FCA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00B0F0"/>
        <bgColor indexed="64"/>
      </patternFill>
    </fill>
    <fill>
      <patternFill patternType="solid">
        <fgColor rgb="FFFFFF00"/>
        <bgColor indexed="64"/>
      </patternFill>
    </fill>
    <fill>
      <patternFill patternType="solid">
        <fgColor rgb="FFF2F2F2"/>
      </patternFill>
    </fill>
    <fill>
      <patternFill patternType="solid">
        <fgColor rgb="FFFFC7CE"/>
      </patternFill>
    </fill>
    <fill>
      <patternFill patternType="solid">
        <fgColor theme="9" tint="0.79998168889431442"/>
        <bgColor indexed="65"/>
      </patternFill>
    </fill>
    <fill>
      <patternFill patternType="solid">
        <fgColor rgb="FFEAEAEA"/>
        <bgColor indexed="64"/>
      </patternFill>
    </fill>
    <fill>
      <patternFill patternType="solid">
        <fgColor rgb="FFF3F3F3"/>
        <bgColor indexed="64"/>
      </patternFill>
    </fill>
  </fills>
  <borders count="85">
    <border>
      <left/>
      <right/>
      <top/>
      <bottom/>
      <diagonal/>
    </border>
    <border>
      <left style="thin">
        <color rgb="FF8EAADB"/>
      </left>
      <right style="thin">
        <color rgb="FF8EAADB"/>
      </right>
      <top style="thin">
        <color rgb="FF8EAADB"/>
      </top>
      <bottom style="thin">
        <color rgb="FF8EAADB"/>
      </bottom>
      <diagonal/>
    </border>
    <border>
      <left/>
      <right/>
      <top/>
      <bottom/>
      <diagonal/>
    </border>
    <border>
      <left style="thin">
        <color theme="1" tint="0.249977111117893"/>
      </left>
      <right style="thin">
        <color theme="1" tint="0.249977111117893"/>
      </right>
      <top style="thin">
        <color theme="1" tint="0.249977111117893"/>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double">
        <color rgb="FF3F3F3F"/>
      </right>
      <top/>
      <bottom style="double">
        <color indexed="64"/>
      </bottom>
      <diagonal/>
    </border>
    <border>
      <left style="thin">
        <color indexed="64"/>
      </left>
      <right style="thin">
        <color indexed="64"/>
      </right>
      <top/>
      <bottom style="double">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bottom/>
      <diagonal/>
    </border>
    <border>
      <left/>
      <right style="thin">
        <color theme="1" tint="0.249977111117893"/>
      </right>
      <top/>
      <bottom/>
      <diagonal/>
    </border>
    <border>
      <left style="thin">
        <color theme="1" tint="0.249977111117893"/>
      </left>
      <right/>
      <top/>
      <bottom style="thin">
        <color theme="1" tint="0.249977111117893"/>
      </bottom>
      <diagonal/>
    </border>
    <border>
      <left/>
      <right/>
      <top/>
      <bottom style="thin">
        <color theme="1" tint="0.249977111117893"/>
      </bottom>
      <diagonal/>
    </border>
    <border>
      <left/>
      <right style="thin">
        <color theme="1" tint="0.249977111117893"/>
      </right>
      <top/>
      <bottom style="thin">
        <color theme="1" tint="0.249977111117893"/>
      </bottom>
      <diagonal/>
    </border>
    <border>
      <left style="double">
        <color rgb="FF3F3F3F"/>
      </left>
      <right style="double">
        <color rgb="FF3F3F3F"/>
      </right>
      <top style="double">
        <color rgb="FF3F3F3F"/>
      </top>
      <bottom/>
      <diagonal/>
    </border>
    <border>
      <left style="thin">
        <color rgb="FF7F7F7F"/>
      </left>
      <right style="thin">
        <color rgb="FF7F7F7F"/>
      </right>
      <top style="thin">
        <color rgb="FF7F7F7F"/>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double">
        <color rgb="FF3F3F3F"/>
      </left>
      <right style="double">
        <color rgb="FF3F3F3F"/>
      </right>
      <top style="double">
        <color rgb="FF3F3F3F"/>
      </top>
      <bottom style="double">
        <color indexed="64"/>
      </bottom>
      <diagonal/>
    </border>
    <border>
      <left style="thin">
        <color rgb="FF7F7F7F"/>
      </left>
      <right style="thin">
        <color rgb="FF7F7F7F"/>
      </right>
      <top style="thin">
        <color rgb="FF7F7F7F"/>
      </top>
      <bottom style="double">
        <color indexed="64"/>
      </bottom>
      <diagonal/>
    </border>
    <border>
      <left style="thin">
        <color indexed="64"/>
      </left>
      <right style="thin">
        <color indexed="64"/>
      </right>
      <top style="double">
        <color indexed="64"/>
      </top>
      <bottom style="dotted">
        <color indexed="64"/>
      </bottom>
      <diagonal/>
    </border>
    <border>
      <left style="thin">
        <color auto="1"/>
      </left>
      <right style="thin">
        <color auto="1"/>
      </right>
      <top style="double">
        <color auto="1"/>
      </top>
      <bottom style="hair">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rgb="FF000000"/>
      </bottom>
      <diagonal/>
    </border>
    <border>
      <left/>
      <right style="thin">
        <color rgb="FF000000"/>
      </right>
      <top style="medium">
        <color auto="1"/>
      </top>
      <bottom style="thin">
        <color rgb="FF000000"/>
      </bottom>
      <diagonal/>
    </border>
    <border>
      <left style="thin">
        <color rgb="FF000000"/>
      </left>
      <right/>
      <top style="medium">
        <color auto="1"/>
      </top>
      <bottom style="thin">
        <color rgb="FF000000"/>
      </bottom>
      <diagonal/>
    </border>
    <border>
      <left/>
      <right/>
      <top style="medium">
        <color auto="1"/>
      </top>
      <bottom style="thin">
        <color rgb="FF000000"/>
      </bottom>
      <diagonal/>
    </border>
    <border>
      <left/>
      <right style="double">
        <color rgb="FF3F3F3F"/>
      </right>
      <top style="medium">
        <color auto="1"/>
      </top>
      <bottom style="thin">
        <color rgb="FF000000"/>
      </bottom>
      <diagonal/>
    </border>
    <border>
      <left style="double">
        <color rgb="FF3F3F3F"/>
      </left>
      <right style="double">
        <color rgb="FF3F3F3F"/>
      </right>
      <top style="medium">
        <color auto="1"/>
      </top>
      <bottom style="double">
        <color rgb="FF3F3F3F"/>
      </bottom>
      <diagonal/>
    </border>
    <border>
      <left style="medium">
        <color auto="1"/>
      </left>
      <right style="thin">
        <color indexed="64"/>
      </right>
      <top/>
      <bottom style="double">
        <color indexed="64"/>
      </bottom>
      <diagonal/>
    </border>
    <border>
      <left style="thin">
        <color rgb="FF7F7F7F"/>
      </left>
      <right style="medium">
        <color auto="1"/>
      </right>
      <top style="thin">
        <color rgb="FF7F7F7F"/>
      </top>
      <bottom style="double">
        <color indexed="64"/>
      </bottom>
      <diagonal/>
    </border>
    <border>
      <left style="medium">
        <color auto="1"/>
      </left>
      <right style="thin">
        <color indexed="64"/>
      </right>
      <top style="double">
        <color indexed="64"/>
      </top>
      <bottom style="dotted">
        <color indexed="64"/>
      </bottom>
      <diagonal/>
    </border>
    <border>
      <left style="thin">
        <color indexed="64"/>
      </left>
      <right style="medium">
        <color auto="1"/>
      </right>
      <top/>
      <bottom style="dotted">
        <color indexed="64"/>
      </bottom>
      <diagonal/>
    </border>
    <border>
      <left style="medium">
        <color auto="1"/>
      </left>
      <right style="thin">
        <color indexed="64"/>
      </right>
      <top style="dotted">
        <color indexed="64"/>
      </top>
      <bottom style="dotted">
        <color indexed="64"/>
      </bottom>
      <diagonal/>
    </border>
    <border>
      <left style="medium">
        <color auto="1"/>
      </left>
      <right style="thin">
        <color indexed="64"/>
      </right>
      <top style="dotted">
        <color indexed="64"/>
      </top>
      <bottom style="medium">
        <color auto="1"/>
      </bottom>
      <diagonal/>
    </border>
    <border>
      <left style="thin">
        <color indexed="64"/>
      </left>
      <right style="thin">
        <color indexed="64"/>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medium">
        <color auto="1"/>
      </left>
      <right/>
      <top style="medium">
        <color auto="1"/>
      </top>
      <bottom style="thin">
        <color theme="1" tint="0.249977111117893"/>
      </bottom>
      <diagonal/>
    </border>
    <border>
      <left/>
      <right/>
      <top style="medium">
        <color auto="1"/>
      </top>
      <bottom style="thin">
        <color theme="1" tint="0.249977111117893"/>
      </bottom>
      <diagonal/>
    </border>
    <border>
      <left/>
      <right style="thin">
        <color theme="1" tint="0.249977111117893"/>
      </right>
      <top style="medium">
        <color auto="1"/>
      </top>
      <bottom style="thin">
        <color theme="1" tint="0.249977111117893"/>
      </bottom>
      <diagonal/>
    </border>
    <border>
      <left style="thin">
        <color theme="1" tint="0.249977111117893"/>
      </left>
      <right/>
      <top style="medium">
        <color auto="1"/>
      </top>
      <bottom style="thin">
        <color theme="1" tint="0.249977111117893"/>
      </bottom>
      <diagonal/>
    </border>
    <border>
      <left style="medium">
        <color auto="1"/>
      </left>
      <right style="thin">
        <color theme="1" tint="0.249977111117893"/>
      </right>
      <top style="thin">
        <color theme="1" tint="0.249977111117893"/>
      </top>
      <bottom/>
      <diagonal/>
    </border>
    <border>
      <left style="thin">
        <color rgb="FF7F7F7F"/>
      </left>
      <right style="medium">
        <color auto="1"/>
      </right>
      <top style="thin">
        <color rgb="FF7F7F7F"/>
      </top>
      <bottom/>
      <diagonal/>
    </border>
    <border>
      <left style="medium">
        <color auto="1"/>
      </left>
      <right style="thin">
        <color auto="1"/>
      </right>
      <top style="double">
        <color auto="1"/>
      </top>
      <bottom style="hair">
        <color auto="1"/>
      </bottom>
      <diagonal/>
    </border>
    <border>
      <left style="medium">
        <color auto="1"/>
      </left>
      <right style="thin">
        <color indexed="64"/>
      </right>
      <top style="hair">
        <color indexed="64"/>
      </top>
      <bottom style="hair">
        <color indexed="64"/>
      </bottom>
      <diagonal/>
    </border>
    <border>
      <left style="medium">
        <color auto="1"/>
      </left>
      <right style="thin">
        <color indexed="64"/>
      </right>
      <top style="hair">
        <color indexed="64"/>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top style="medium">
        <color auto="1"/>
      </top>
      <bottom style="double">
        <color rgb="FF3F3F3F"/>
      </bottom>
      <diagonal/>
    </border>
    <border>
      <left/>
      <right style="double">
        <color rgb="FF3F3F3F"/>
      </right>
      <top style="medium">
        <color auto="1"/>
      </top>
      <bottom style="double">
        <color rgb="FF3F3F3F"/>
      </bottom>
      <diagonal/>
    </border>
    <border>
      <left style="double">
        <color rgb="FF3F3F3F"/>
      </left>
      <right/>
      <top/>
      <bottom style="thin">
        <color rgb="FF7F7F7F"/>
      </bottom>
      <diagonal/>
    </border>
    <border>
      <left/>
      <right/>
      <top/>
      <bottom style="thin">
        <color rgb="FF7F7F7F"/>
      </bottom>
      <diagonal/>
    </border>
    <border>
      <left/>
      <right style="medium">
        <color rgb="FF3F3F3F"/>
      </right>
      <top/>
      <bottom style="thin">
        <color rgb="FF7F7F7F"/>
      </bottom>
      <diagonal/>
    </border>
    <border>
      <left style="thin">
        <color auto="1"/>
      </left>
      <right style="medium">
        <color auto="1"/>
      </right>
      <top style="double">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double">
        <color rgb="FF3F3F3F"/>
      </left>
      <right/>
      <top style="medium">
        <color auto="1"/>
      </top>
      <bottom style="thin">
        <color rgb="FF7F7F7F"/>
      </bottom>
      <diagonal/>
    </border>
    <border>
      <left/>
      <right/>
      <top style="medium">
        <color auto="1"/>
      </top>
      <bottom style="thin">
        <color rgb="FF7F7F7F"/>
      </bottom>
      <diagonal/>
    </border>
    <border>
      <left/>
      <right style="medium">
        <color auto="1"/>
      </right>
      <top style="medium">
        <color auto="1"/>
      </top>
      <bottom style="thin">
        <color rgb="FF7F7F7F"/>
      </bottom>
      <diagonal/>
    </border>
    <border>
      <left/>
      <right style="double">
        <color rgb="FF3F3F3F"/>
      </right>
      <top style="medium">
        <color auto="1"/>
      </top>
      <bottom style="thin">
        <color theme="1" tint="0.249977111117893"/>
      </bottom>
      <diagonal/>
    </border>
  </borders>
  <cellStyleXfs count="9">
    <xf numFmtId="0" fontId="0" fillId="0" borderId="0"/>
    <xf numFmtId="0" fontId="13" fillId="0" borderId="2"/>
    <xf numFmtId="0" fontId="15" fillId="0" borderId="2"/>
    <xf numFmtId="0" fontId="17" fillId="4" borderId="4" applyNumberFormat="0" applyAlignment="0" applyProtection="0"/>
    <xf numFmtId="0" fontId="14" fillId="0" borderId="2"/>
    <xf numFmtId="9" fontId="12" fillId="0" borderId="0" applyFont="0" applyFill="0" applyBorder="0" applyAlignment="0" applyProtection="0"/>
    <xf numFmtId="0" fontId="24" fillId="15" borderId="18" applyNumberFormat="0" applyAlignment="0" applyProtection="0"/>
    <xf numFmtId="0" fontId="27" fillId="16" borderId="0" applyNumberFormat="0" applyBorder="0" applyAlignment="0" applyProtection="0"/>
    <xf numFmtId="0" fontId="6" fillId="17" borderId="0" applyNumberFormat="0" applyBorder="0" applyAlignment="0" applyProtection="0"/>
  </cellStyleXfs>
  <cellXfs count="193">
    <xf numFmtId="0" fontId="0" fillId="0" borderId="0" xfId="0"/>
    <xf numFmtId="0" fontId="10" fillId="0" borderId="0" xfId="0" applyFont="1"/>
    <xf numFmtId="0" fontId="11" fillId="3" borderId="1" xfId="0" applyFont="1" applyFill="1" applyBorder="1" applyAlignment="1">
      <alignment vertical="center"/>
    </xf>
    <xf numFmtId="0" fontId="10" fillId="0" borderId="0" xfId="0" applyFont="1" applyAlignment="1">
      <alignment vertical="center"/>
    </xf>
    <xf numFmtId="0" fontId="11" fillId="3" borderId="2" xfId="0" applyFont="1" applyFill="1" applyBorder="1" applyAlignment="1">
      <alignment vertical="center"/>
    </xf>
    <xf numFmtId="0" fontId="10" fillId="0" borderId="1" xfId="0" applyFont="1" applyBorder="1"/>
    <xf numFmtId="0" fontId="0" fillId="0" borderId="0" xfId="0" applyAlignment="1">
      <alignment horizontal="center"/>
    </xf>
    <xf numFmtId="0" fontId="0" fillId="0" borderId="0" xfId="0" applyAlignment="1">
      <alignment horizontal="center" vertical="center"/>
    </xf>
    <xf numFmtId="0" fontId="0" fillId="0" borderId="8" xfId="0" quotePrefix="1" applyBorder="1" applyAlignment="1">
      <alignment horizontal="center" vertical="center"/>
    </xf>
    <xf numFmtId="0" fontId="0" fillId="0" borderId="9" xfId="0" quotePrefix="1" applyBorder="1" applyAlignment="1">
      <alignment horizontal="center" vertical="center"/>
    </xf>
    <xf numFmtId="0" fontId="0" fillId="0" borderId="14" xfId="0" quotePrefix="1" applyBorder="1" applyAlignment="1">
      <alignment horizontal="center" vertical="center"/>
    </xf>
    <xf numFmtId="0" fontId="0" fillId="0" borderId="12" xfId="0" quotePrefix="1" applyBorder="1" applyAlignment="1">
      <alignment horizontal="center" vertical="center"/>
    </xf>
    <xf numFmtId="0" fontId="0" fillId="0" borderId="5" xfId="0" applyBorder="1" applyAlignment="1">
      <alignment vertical="center"/>
    </xf>
    <xf numFmtId="1" fontId="0" fillId="0" borderId="0" xfId="0" applyNumberFormat="1" applyAlignment="1">
      <alignment horizontal="center" vertical="center"/>
    </xf>
    <xf numFmtId="1" fontId="0" fillId="0" borderId="16" xfId="0" applyNumberFormat="1" applyBorder="1" applyAlignment="1">
      <alignment horizontal="center" vertical="center"/>
    </xf>
    <xf numFmtId="0" fontId="0" fillId="0" borderId="10" xfId="0" applyBorder="1" applyAlignment="1">
      <alignment vertical="center"/>
    </xf>
    <xf numFmtId="1" fontId="0" fillId="0" borderId="15" xfId="0" applyNumberFormat="1" applyBorder="1" applyAlignment="1">
      <alignment horizontal="center" vertical="center"/>
    </xf>
    <xf numFmtId="1" fontId="0" fillId="0" borderId="6" xfId="0" applyNumberFormat="1" applyBorder="1" applyAlignment="1">
      <alignment horizontal="center" vertical="center"/>
    </xf>
    <xf numFmtId="1" fontId="0" fillId="0" borderId="7"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 xfId="0" applyBorder="1"/>
    <xf numFmtId="0" fontId="0" fillId="0" borderId="2" xfId="0" applyBorder="1" applyProtection="1">
      <protection locked="0"/>
    </xf>
    <xf numFmtId="1" fontId="0" fillId="0" borderId="17" xfId="0" applyNumberFormat="1" applyBorder="1" applyAlignment="1">
      <alignment horizontal="center" vertical="center"/>
    </xf>
    <xf numFmtId="1" fontId="0" fillId="0" borderId="14" xfId="0" applyNumberFormat="1" applyBorder="1" applyAlignment="1">
      <alignment horizontal="center" vertical="center"/>
    </xf>
    <xf numFmtId="1" fontId="0" fillId="0" borderId="12" xfId="0" applyNumberFormat="1"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xf numFmtId="0" fontId="0" fillId="0" borderId="25" xfId="0" applyBorder="1" applyAlignment="1">
      <alignment horizontal="center" vertical="center"/>
    </xf>
    <xf numFmtId="0" fontId="0" fillId="0" borderId="26" xfId="0" applyBorder="1" applyAlignment="1">
      <alignment horizontal="center" vertical="center"/>
    </xf>
    <xf numFmtId="49" fontId="21" fillId="5" borderId="21" xfId="0" applyNumberFormat="1" applyFont="1" applyFill="1" applyBorder="1" applyAlignment="1">
      <alignment horizontal="center" vertical="center" wrapText="1"/>
    </xf>
    <xf numFmtId="0" fontId="0" fillId="0" borderId="0" xfId="0" applyProtection="1">
      <protection locked="0"/>
    </xf>
    <xf numFmtId="49" fontId="25" fillId="5" borderId="20" xfId="0" applyNumberFormat="1" applyFont="1" applyFill="1" applyBorder="1" applyAlignment="1">
      <alignment horizontal="center" vertical="center" wrapText="1"/>
    </xf>
    <xf numFmtId="49" fontId="25" fillId="5" borderId="19" xfId="0" applyNumberFormat="1" applyFont="1" applyFill="1" applyBorder="1" applyAlignment="1">
      <alignment horizontal="center" vertical="center" wrapText="1"/>
    </xf>
    <xf numFmtId="0" fontId="0" fillId="18" borderId="29" xfId="0" applyFill="1" applyBorder="1"/>
    <xf numFmtId="0" fontId="0" fillId="18" borderId="30" xfId="0" applyFill="1" applyBorder="1" applyAlignment="1">
      <alignment horizontal="left"/>
    </xf>
    <xf numFmtId="0" fontId="0" fillId="18" borderId="30" xfId="0" applyFill="1" applyBorder="1"/>
    <xf numFmtId="0" fontId="26" fillId="4" borderId="32" xfId="3" applyFont="1" applyBorder="1" applyAlignment="1" applyProtection="1">
      <alignment horizontal="center" vertical="center"/>
    </xf>
    <xf numFmtId="0" fontId="26" fillId="4" borderId="32" xfId="3" applyFont="1" applyBorder="1" applyAlignment="1" applyProtection="1">
      <alignment horizontal="center" vertical="center" wrapText="1"/>
    </xf>
    <xf numFmtId="49" fontId="24" fillId="15" borderId="33" xfId="6" applyNumberFormat="1" applyBorder="1" applyAlignment="1" applyProtection="1">
      <alignment horizontal="center" vertical="center" wrapText="1"/>
    </xf>
    <xf numFmtId="0" fontId="0" fillId="18" borderId="30" xfId="0" applyFill="1" applyBorder="1" applyAlignment="1">
      <alignment horizontal="center"/>
    </xf>
    <xf numFmtId="0" fontId="0" fillId="0" borderId="2" xfId="0" applyBorder="1" applyAlignment="1">
      <alignment horizontal="center"/>
    </xf>
    <xf numFmtId="0" fontId="0" fillId="0" borderId="31" xfId="0" applyBorder="1" applyProtection="1">
      <protection locked="0"/>
    </xf>
    <xf numFmtId="0" fontId="0" fillId="0" borderId="34" xfId="0" applyBorder="1" applyProtection="1">
      <protection locked="0"/>
    </xf>
    <xf numFmtId="0" fontId="0" fillId="18" borderId="35" xfId="0" applyFill="1" applyBorder="1"/>
    <xf numFmtId="49" fontId="25" fillId="5" borderId="3" xfId="0" applyNumberFormat="1" applyFont="1" applyFill="1" applyBorder="1" applyAlignment="1">
      <alignment horizontal="center" vertical="center" wrapText="1"/>
    </xf>
    <xf numFmtId="49" fontId="26" fillId="4" borderId="27" xfId="3" applyNumberFormat="1" applyFont="1" applyBorder="1" applyAlignment="1" applyProtection="1">
      <alignment horizontal="center" vertical="center" wrapText="1"/>
    </xf>
    <xf numFmtId="49" fontId="28" fillId="15" borderId="28" xfId="6" applyNumberFormat="1" applyFont="1" applyBorder="1" applyAlignment="1" applyProtection="1">
      <alignment horizontal="center" vertical="center" wrapText="1"/>
    </xf>
    <xf numFmtId="0" fontId="0" fillId="0" borderId="35" xfId="0" applyBorder="1" applyAlignment="1" applyProtection="1">
      <alignment horizontal="center"/>
      <protection locked="0"/>
    </xf>
    <xf numFmtId="0" fontId="0" fillId="0" borderId="29" xfId="0" applyBorder="1" applyAlignment="1" applyProtection="1">
      <alignment horizontal="center"/>
      <protection locked="0"/>
    </xf>
    <xf numFmtId="0" fontId="8" fillId="0" borderId="29" xfId="0" applyFont="1" applyBorder="1" applyAlignment="1" applyProtection="1">
      <alignment horizontal="center"/>
      <protection locked="0"/>
    </xf>
    <xf numFmtId="0" fontId="0" fillId="0" borderId="29" xfId="0" applyBorder="1" applyAlignment="1" applyProtection="1">
      <alignment horizontal="left"/>
      <protection locked="0"/>
    </xf>
    <xf numFmtId="0" fontId="9" fillId="0" borderId="29" xfId="0" applyFont="1" applyBorder="1" applyAlignment="1" applyProtection="1">
      <alignment horizontal="left"/>
      <protection locked="0"/>
    </xf>
    <xf numFmtId="0" fontId="7" fillId="0" borderId="29" xfId="0" applyFont="1" applyBorder="1" applyAlignment="1" applyProtection="1">
      <alignment horizontal="left"/>
      <protection locked="0"/>
    </xf>
    <xf numFmtId="0" fontId="8" fillId="0" borderId="29" xfId="0" applyFont="1" applyBorder="1" applyAlignment="1" applyProtection="1">
      <alignment horizontal="left"/>
      <protection locked="0"/>
    </xf>
    <xf numFmtId="165" fontId="9" fillId="0" borderId="35" xfId="0" applyNumberFormat="1" applyFont="1" applyBorder="1" applyAlignment="1" applyProtection="1">
      <alignment horizontal="center"/>
      <protection locked="0"/>
    </xf>
    <xf numFmtId="165" fontId="0" fillId="0" borderId="29" xfId="0" applyNumberFormat="1" applyBorder="1" applyAlignment="1" applyProtection="1">
      <alignment horizontal="center"/>
      <protection locked="0"/>
    </xf>
    <xf numFmtId="0" fontId="6" fillId="0" borderId="2" xfId="0" applyFont="1" applyBorder="1"/>
    <xf numFmtId="0" fontId="6" fillId="0" borderId="42" xfId="0" applyFont="1" applyBorder="1" applyProtection="1">
      <protection locked="0"/>
    </xf>
    <xf numFmtId="0" fontId="6" fillId="0" borderId="2" xfId="0" applyFont="1" applyBorder="1" applyProtection="1">
      <protection locked="0"/>
    </xf>
    <xf numFmtId="0" fontId="0" fillId="0" borderId="2" xfId="0" applyBorder="1" applyAlignment="1" applyProtection="1">
      <alignment horizontal="center"/>
      <protection locked="0"/>
    </xf>
    <xf numFmtId="0" fontId="0" fillId="0" borderId="43" xfId="0" applyBorder="1" applyAlignment="1" applyProtection="1">
      <alignment horizontal="center" vertical="center"/>
      <protection locked="0"/>
    </xf>
    <xf numFmtId="0" fontId="0" fillId="0" borderId="42" xfId="0" applyBorder="1" applyProtection="1">
      <protection locked="0"/>
    </xf>
    <xf numFmtId="0" fontId="6" fillId="0" borderId="44" xfId="0" applyFont="1" applyBorder="1" applyProtection="1">
      <protection locked="0"/>
    </xf>
    <xf numFmtId="0" fontId="0" fillId="0" borderId="45" xfId="0" applyBorder="1" applyProtection="1">
      <protection locked="0"/>
    </xf>
    <xf numFmtId="0" fontId="0" fillId="0" borderId="45" xfId="0" applyBorder="1" applyAlignment="1" applyProtection="1">
      <alignment horizontal="center"/>
      <protection locked="0"/>
    </xf>
    <xf numFmtId="0" fontId="0" fillId="0" borderId="46" xfId="0" applyBorder="1" applyAlignment="1" applyProtection="1">
      <alignment horizontal="center" vertical="center"/>
      <protection locked="0"/>
    </xf>
    <xf numFmtId="49" fontId="25" fillId="5" borderId="53" xfId="0" applyNumberFormat="1" applyFont="1" applyFill="1" applyBorder="1" applyAlignment="1">
      <alignment horizontal="center" vertical="center" wrapText="1"/>
    </xf>
    <xf numFmtId="49" fontId="24" fillId="15" borderId="54" xfId="6" applyNumberFormat="1" applyBorder="1" applyAlignment="1" applyProtection="1">
      <alignment horizontal="center" vertical="center" wrapText="1"/>
    </xf>
    <xf numFmtId="0" fontId="0" fillId="18" borderId="56" xfId="0" applyFill="1" applyBorder="1"/>
    <xf numFmtId="0" fontId="0" fillId="0" borderId="57" xfId="0" applyBorder="1" applyProtection="1">
      <protection locked="0"/>
    </xf>
    <xf numFmtId="0" fontId="6" fillId="0" borderId="57" xfId="0" applyFont="1" applyBorder="1" applyProtection="1">
      <protection locked="0"/>
    </xf>
    <xf numFmtId="0" fontId="0" fillId="0" borderId="59" xfId="0" applyBorder="1" applyProtection="1">
      <protection locked="0"/>
    </xf>
    <xf numFmtId="0" fontId="0" fillId="18" borderId="59" xfId="0" applyFill="1" applyBorder="1" applyAlignment="1">
      <alignment horizontal="left"/>
    </xf>
    <xf numFmtId="0" fontId="0" fillId="18" borderId="59" xfId="0" applyFill="1" applyBorder="1" applyAlignment="1">
      <alignment horizontal="center"/>
    </xf>
    <xf numFmtId="0" fontId="0" fillId="18" borderId="59" xfId="0" applyFill="1" applyBorder="1"/>
    <xf numFmtId="0" fontId="0" fillId="18" borderId="60" xfId="0" applyFill="1" applyBorder="1"/>
    <xf numFmtId="49" fontId="25" fillId="5" borderId="65" xfId="0" applyNumberFormat="1" applyFont="1" applyFill="1" applyBorder="1" applyAlignment="1">
      <alignment horizontal="center" vertical="center" wrapText="1"/>
    </xf>
    <xf numFmtId="49" fontId="28" fillId="15" borderId="66" xfId="6" applyNumberFormat="1" applyFont="1" applyBorder="1" applyAlignment="1" applyProtection="1">
      <alignment horizontal="center" vertical="center" wrapText="1"/>
    </xf>
    <xf numFmtId="0" fontId="0" fillId="0" borderId="67" xfId="0" applyBorder="1" applyProtection="1">
      <protection locked="0"/>
    </xf>
    <xf numFmtId="0" fontId="0" fillId="0" borderId="68" xfId="0" applyBorder="1" applyProtection="1">
      <protection locked="0"/>
    </xf>
    <xf numFmtId="0" fontId="0" fillId="0" borderId="69" xfId="0" applyBorder="1" applyProtection="1">
      <protection locked="0"/>
    </xf>
    <xf numFmtId="0" fontId="0" fillId="18" borderId="70" xfId="0" applyFill="1" applyBorder="1"/>
    <xf numFmtId="0" fontId="0" fillId="0" borderId="70" xfId="0" applyBorder="1" applyAlignment="1" applyProtection="1">
      <alignment horizontal="center"/>
      <protection locked="0"/>
    </xf>
    <xf numFmtId="165" fontId="0" fillId="0" borderId="70" xfId="0" applyNumberFormat="1" applyBorder="1" applyAlignment="1" applyProtection="1">
      <alignment horizontal="center"/>
      <protection locked="0"/>
    </xf>
    <xf numFmtId="0" fontId="5" fillId="0" borderId="58" xfId="0" applyFont="1" applyBorder="1" applyProtection="1">
      <protection locked="0"/>
    </xf>
    <xf numFmtId="0" fontId="5" fillId="0" borderId="35" xfId="0" applyFont="1" applyBorder="1" applyAlignment="1" applyProtection="1">
      <alignment horizontal="left"/>
      <protection locked="0"/>
    </xf>
    <xf numFmtId="0" fontId="5" fillId="0" borderId="70" xfId="0" applyFont="1" applyBorder="1" applyAlignment="1" applyProtection="1">
      <alignment horizontal="left"/>
      <protection locked="0"/>
    </xf>
    <xf numFmtId="0" fontId="20" fillId="11" borderId="2" xfId="0" applyFont="1" applyFill="1" applyBorder="1" applyAlignment="1">
      <alignment horizontal="left" vertical="center" wrapText="1"/>
    </xf>
    <xf numFmtId="0" fontId="20" fillId="7" borderId="2" xfId="0" applyFont="1" applyFill="1" applyBorder="1" applyAlignment="1">
      <alignment horizontal="left" vertical="top"/>
    </xf>
    <xf numFmtId="0" fontId="20" fillId="9" borderId="2" xfId="0" applyFont="1" applyFill="1" applyBorder="1" applyAlignment="1">
      <alignment horizontal="left" vertical="center" wrapText="1"/>
    </xf>
    <xf numFmtId="0" fontId="20" fillId="13" borderId="2" xfId="0" applyFont="1" applyFill="1" applyBorder="1" applyAlignment="1">
      <alignment horizontal="left" vertical="center" wrapText="1"/>
    </xf>
    <xf numFmtId="0" fontId="20" fillId="12" borderId="2"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20" fillId="14" borderId="2" xfId="0" applyFont="1" applyFill="1" applyBorder="1" applyAlignment="1">
      <alignment horizontal="left" vertical="top"/>
    </xf>
    <xf numFmtId="0" fontId="20" fillId="6" borderId="2" xfId="0" applyFont="1" applyFill="1" applyBorder="1" applyAlignment="1">
      <alignment horizontal="left" vertical="center" wrapText="1"/>
    </xf>
    <xf numFmtId="0" fontId="20" fillId="10" borderId="2" xfId="0" applyFont="1" applyFill="1" applyBorder="1" applyAlignment="1">
      <alignment horizontal="left" vertical="center" wrapText="1"/>
    </xf>
    <xf numFmtId="0" fontId="0" fillId="0" borderId="7" xfId="0" applyBorder="1" applyAlignment="1">
      <alignment horizontal="center" vertical="center"/>
    </xf>
    <xf numFmtId="0" fontId="0" fillId="0" borderId="71" xfId="0" applyBorder="1"/>
    <xf numFmtId="0" fontId="0" fillId="0" borderId="71" xfId="0" applyBorder="1" applyAlignment="1">
      <alignment horizontal="center" vertical="center"/>
    </xf>
    <xf numFmtId="0" fontId="0" fillId="0" borderId="71" xfId="0" applyBorder="1" applyAlignment="1">
      <alignment horizontal="center"/>
    </xf>
    <xf numFmtId="0" fontId="22" fillId="0" borderId="0" xfId="0" applyFont="1" applyAlignment="1">
      <alignment horizontal="center" vertical="center" wrapText="1"/>
    </xf>
    <xf numFmtId="0" fontId="35" fillId="0" borderId="0" xfId="0" applyFont="1" applyAlignment="1">
      <alignment wrapText="1"/>
    </xf>
    <xf numFmtId="0" fontId="2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4" fillId="19" borderId="2" xfId="0" applyFont="1" applyFill="1" applyBorder="1" applyAlignment="1">
      <alignment horizontal="center" vertical="center" wrapText="1"/>
    </xf>
    <xf numFmtId="9" fontId="0" fillId="0" borderId="2" xfId="5" applyFont="1" applyBorder="1"/>
    <xf numFmtId="0" fontId="10" fillId="0" borderId="2" xfId="0" applyFont="1" applyBorder="1" applyAlignment="1">
      <alignment horizontal="center" vertical="center" wrapText="1"/>
    </xf>
    <xf numFmtId="0" fontId="10" fillId="0" borderId="2" xfId="0" applyFont="1" applyBorder="1" applyAlignment="1">
      <alignment horizontal="center" wrapText="1"/>
    </xf>
    <xf numFmtId="0" fontId="19" fillId="11" borderId="2" xfId="0" applyFont="1" applyFill="1" applyBorder="1" applyAlignment="1">
      <alignment horizontal="left" vertical="center" wrapText="1"/>
    </xf>
    <xf numFmtId="0" fontId="19" fillId="7" borderId="2" xfId="0" applyFont="1" applyFill="1" applyBorder="1" applyAlignment="1">
      <alignment horizontal="left" vertical="top"/>
    </xf>
    <xf numFmtId="0" fontId="19" fillId="9" borderId="2" xfId="0" applyFont="1" applyFill="1" applyBorder="1" applyAlignment="1">
      <alignment horizontal="left" vertical="center" wrapText="1"/>
    </xf>
    <xf numFmtId="0" fontId="19" fillId="13" borderId="2" xfId="0" applyFont="1" applyFill="1" applyBorder="1" applyAlignment="1">
      <alignment horizontal="left" vertical="center" wrapText="1"/>
    </xf>
    <xf numFmtId="0" fontId="19" fillId="12" borderId="2" xfId="0" applyFont="1" applyFill="1" applyBorder="1" applyAlignment="1">
      <alignment horizontal="left" vertical="center" wrapText="1"/>
    </xf>
    <xf numFmtId="0" fontId="19" fillId="8" borderId="2" xfId="0" applyFont="1" applyFill="1" applyBorder="1" applyAlignment="1">
      <alignment horizontal="left" vertical="center" wrapText="1"/>
    </xf>
    <xf numFmtId="0" fontId="19" fillId="14" borderId="2" xfId="0" applyFont="1" applyFill="1" applyBorder="1" applyAlignment="1">
      <alignment horizontal="left" vertical="top"/>
    </xf>
    <xf numFmtId="0" fontId="19" fillId="6" borderId="2" xfId="0" applyFont="1" applyFill="1" applyBorder="1" applyAlignment="1">
      <alignment horizontal="left" vertical="center" wrapText="1"/>
    </xf>
    <xf numFmtId="0" fontId="19" fillId="10" borderId="2" xfId="0" applyFont="1" applyFill="1" applyBorder="1" applyAlignment="1">
      <alignment horizontal="left" vertical="center" wrapText="1"/>
    </xf>
    <xf numFmtId="0" fontId="4" fillId="0" borderId="2" xfId="0" applyFont="1" applyBorder="1"/>
    <xf numFmtId="0" fontId="3" fillId="0" borderId="57" xfId="0" applyFont="1" applyBorder="1" applyProtection="1">
      <protection locked="0"/>
    </xf>
    <xf numFmtId="0" fontId="0" fillId="18" borderId="78" xfId="0" applyFill="1" applyBorder="1"/>
    <xf numFmtId="0" fontId="0" fillId="18" borderId="79" xfId="0" applyFill="1" applyBorder="1"/>
    <xf numFmtId="0" fontId="0" fillId="18" borderId="80" xfId="0" applyFill="1" applyBorder="1"/>
    <xf numFmtId="0" fontId="3" fillId="0" borderId="13" xfId="0" applyFont="1" applyBorder="1" applyAlignment="1">
      <alignment vertical="center"/>
    </xf>
    <xf numFmtId="0" fontId="0" fillId="0" borderId="16" xfId="0" applyBorder="1" applyAlignment="1">
      <alignment horizontal="center" vertical="center"/>
    </xf>
    <xf numFmtId="9" fontId="0" fillId="18" borderId="30" xfId="5" applyFont="1" applyFill="1" applyBorder="1"/>
    <xf numFmtId="9" fontId="0" fillId="18" borderId="59" xfId="5" applyFont="1" applyFill="1" applyBorder="1"/>
    <xf numFmtId="49" fontId="37" fillId="5" borderId="39" xfId="0" applyNumberFormat="1" applyFont="1" applyFill="1" applyBorder="1" applyAlignment="1">
      <alignment horizontal="center" vertical="center"/>
    </xf>
    <xf numFmtId="49" fontId="37" fillId="5" borderId="40" xfId="0" applyNumberFormat="1" applyFont="1" applyFill="1" applyBorder="1" applyAlignment="1">
      <alignment horizontal="center" vertical="center" wrapText="1"/>
    </xf>
    <xf numFmtId="49" fontId="37" fillId="5" borderId="41" xfId="0" applyNumberFormat="1" applyFont="1" applyFill="1" applyBorder="1" applyAlignment="1">
      <alignment horizontal="center" vertical="center" wrapText="1"/>
    </xf>
    <xf numFmtId="0" fontId="2" fillId="0" borderId="0" xfId="0" applyFont="1"/>
    <xf numFmtId="0" fontId="2" fillId="0" borderId="2" xfId="0" applyFont="1" applyBorder="1"/>
    <xf numFmtId="164" fontId="30" fillId="2" borderId="47" xfId="0" applyNumberFormat="1" applyFont="1" applyFill="1" applyBorder="1" applyAlignment="1">
      <alignment horizontal="center" vertical="center" wrapText="1"/>
    </xf>
    <xf numFmtId="164" fontId="30" fillId="2" borderId="48" xfId="0" applyNumberFormat="1" applyFont="1" applyFill="1" applyBorder="1" applyAlignment="1">
      <alignment horizontal="center" vertical="center" wrapText="1"/>
    </xf>
    <xf numFmtId="0" fontId="23" fillId="4" borderId="73" xfId="3" applyFont="1" applyBorder="1" applyAlignment="1" applyProtection="1">
      <alignment horizontal="center" vertical="center"/>
    </xf>
    <xf numFmtId="0" fontId="23" fillId="4" borderId="74" xfId="3" applyFont="1" applyBorder="1" applyAlignment="1" applyProtection="1">
      <alignment horizontal="center" vertical="center"/>
    </xf>
    <xf numFmtId="0" fontId="18" fillId="17" borderId="49" xfId="8" applyFont="1" applyBorder="1" applyAlignment="1" applyProtection="1">
      <alignment horizontal="center" vertical="center" wrapText="1"/>
      <protection locked="0"/>
    </xf>
    <xf numFmtId="0" fontId="18" fillId="17" borderId="50" xfId="8" applyFont="1" applyBorder="1" applyAlignment="1" applyProtection="1">
      <alignment horizontal="center" vertical="center" wrapText="1"/>
      <protection locked="0"/>
    </xf>
    <xf numFmtId="0" fontId="18" fillId="17" borderId="51" xfId="8" applyFont="1" applyBorder="1" applyAlignment="1" applyProtection="1">
      <alignment horizontal="center" vertical="center" wrapText="1"/>
      <protection locked="0"/>
    </xf>
    <xf numFmtId="0" fontId="29" fillId="15" borderId="75" xfId="6" applyFont="1" applyBorder="1" applyAlignment="1">
      <alignment horizontal="center" vertical="center"/>
    </xf>
    <xf numFmtId="0" fontId="29" fillId="15" borderId="76" xfId="6" applyFont="1" applyBorder="1" applyAlignment="1">
      <alignment horizontal="center" vertical="center"/>
    </xf>
    <xf numFmtId="0" fontId="29" fillId="15" borderId="77" xfId="6" applyFont="1" applyBorder="1" applyAlignment="1">
      <alignment horizontal="center" vertical="center"/>
    </xf>
    <xf numFmtId="49" fontId="25" fillId="5" borderId="15" xfId="0" applyNumberFormat="1" applyFont="1" applyFill="1" applyBorder="1" applyAlignment="1">
      <alignment horizontal="center" vertical="center" wrapText="1"/>
    </xf>
    <xf numFmtId="49" fontId="25" fillId="5" borderId="2" xfId="0" applyNumberFormat="1" applyFont="1" applyFill="1" applyBorder="1" applyAlignment="1">
      <alignment horizontal="center" vertical="center" wrapText="1"/>
    </xf>
    <xf numFmtId="49" fontId="25" fillId="5" borderId="16" xfId="0" applyNumberFormat="1" applyFont="1" applyFill="1" applyBorder="1" applyAlignment="1">
      <alignment horizontal="center" vertical="center" wrapText="1"/>
    </xf>
    <xf numFmtId="49" fontId="25" fillId="5" borderId="36" xfId="0" applyNumberFormat="1" applyFont="1" applyFill="1" applyBorder="1" applyAlignment="1">
      <alignment horizontal="center" vertical="center" wrapText="1"/>
    </xf>
    <xf numFmtId="49" fontId="25" fillId="5" borderId="37" xfId="0" applyNumberFormat="1" applyFont="1" applyFill="1" applyBorder="1" applyAlignment="1">
      <alignment horizontal="center" vertical="center" wrapText="1"/>
    </xf>
    <xf numFmtId="49" fontId="25" fillId="5" borderId="38" xfId="0" applyNumberFormat="1" applyFont="1" applyFill="1" applyBorder="1" applyAlignment="1">
      <alignment horizontal="center" vertical="center" wrapText="1"/>
    </xf>
    <xf numFmtId="0" fontId="27" fillId="16" borderId="0" xfId="7" applyAlignment="1">
      <alignment horizontal="center" vertical="center" wrapText="1"/>
    </xf>
    <xf numFmtId="0" fontId="27" fillId="16" borderId="0" xfId="7" applyAlignment="1">
      <alignment horizontal="center" vertical="center"/>
    </xf>
    <xf numFmtId="0" fontId="6" fillId="18" borderId="0" xfId="0" applyFont="1" applyFill="1" applyAlignment="1">
      <alignment horizontal="left" vertical="center" wrapText="1"/>
    </xf>
    <xf numFmtId="49" fontId="31" fillId="5" borderId="61" xfId="0" applyNumberFormat="1" applyFont="1" applyFill="1" applyBorder="1" applyAlignment="1">
      <alignment horizontal="center" vertical="center" wrapText="1"/>
    </xf>
    <xf numFmtId="49" fontId="31" fillId="5" borderId="63" xfId="0" applyNumberFormat="1" applyFont="1" applyFill="1" applyBorder="1" applyAlignment="1">
      <alignment horizontal="center" vertical="center" wrapText="1"/>
    </xf>
    <xf numFmtId="49" fontId="32" fillId="4" borderId="52" xfId="3" applyNumberFormat="1" applyFont="1" applyBorder="1" applyAlignment="1" applyProtection="1">
      <alignment horizontal="center" vertical="center" wrapText="1"/>
    </xf>
    <xf numFmtId="0" fontId="29" fillId="15" borderId="81" xfId="6" applyFont="1" applyBorder="1" applyAlignment="1">
      <alignment horizontal="center" vertical="center"/>
    </xf>
    <xf numFmtId="0" fontId="29" fillId="15" borderId="82" xfId="6" applyFont="1" applyBorder="1" applyAlignment="1">
      <alignment horizontal="center" vertical="center"/>
    </xf>
    <xf numFmtId="0" fontId="29" fillId="15" borderId="83" xfId="6" applyFont="1" applyBorder="1" applyAlignment="1">
      <alignment horizontal="center" vertical="center"/>
    </xf>
    <xf numFmtId="49" fontId="31" fillId="5" borderId="64" xfId="0" applyNumberFormat="1" applyFont="1" applyFill="1" applyBorder="1" applyAlignment="1">
      <alignment horizontal="center" vertical="center" wrapText="1"/>
    </xf>
    <xf numFmtId="49" fontId="31" fillId="5" borderId="62" xfId="0" applyNumberFormat="1" applyFont="1" applyFill="1" applyBorder="1" applyAlignment="1">
      <alignment horizontal="center" vertical="center" wrapText="1"/>
    </xf>
    <xf numFmtId="49" fontId="31" fillId="5" borderId="84" xfId="0" applyNumberFormat="1" applyFont="1" applyFill="1" applyBorder="1" applyAlignment="1">
      <alignment horizontal="center" vertical="center" wrapText="1"/>
    </xf>
    <xf numFmtId="0" fontId="16" fillId="10" borderId="8" xfId="0" applyFont="1" applyFill="1" applyBorder="1" applyAlignment="1">
      <alignment horizontal="center" vertical="center"/>
    </xf>
    <xf numFmtId="0" fontId="16" fillId="10" borderId="9" xfId="0" applyFont="1" applyFill="1" applyBorder="1" applyAlignment="1">
      <alignment horizontal="center" vertical="center"/>
    </xf>
    <xf numFmtId="0" fontId="16" fillId="10" borderId="72" xfId="0" applyFont="1" applyFill="1" applyBorder="1" applyAlignment="1">
      <alignment horizontal="center" vertical="center"/>
    </xf>
    <xf numFmtId="0" fontId="16" fillId="10" borderId="5" xfId="0" applyFont="1" applyFill="1" applyBorder="1" applyAlignment="1">
      <alignment horizontal="center" vertical="center"/>
    </xf>
    <xf numFmtId="0" fontId="16" fillId="10" borderId="10" xfId="0" applyFont="1" applyFill="1" applyBorder="1" applyAlignment="1">
      <alignment horizontal="center" vertical="center"/>
    </xf>
    <xf numFmtId="0" fontId="16" fillId="10" borderId="13" xfId="0" applyFont="1" applyFill="1" applyBorder="1" applyAlignment="1">
      <alignment horizontal="center" vertical="center"/>
    </xf>
    <xf numFmtId="0" fontId="16" fillId="10" borderId="1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7" xfId="0" applyFont="1" applyFill="1" applyBorder="1" applyAlignment="1">
      <alignment horizontal="center" vertical="center"/>
    </xf>
    <xf numFmtId="0" fontId="16" fillId="10" borderId="7" xfId="0" applyFont="1" applyFill="1" applyBorder="1" applyAlignment="1">
      <alignment horizontal="center" vertical="center"/>
    </xf>
    <xf numFmtId="0" fontId="16" fillId="10" borderId="15" xfId="0" applyFont="1" applyFill="1" applyBorder="1" applyAlignment="1">
      <alignment horizontal="center" vertical="center"/>
    </xf>
    <xf numFmtId="0" fontId="16" fillId="10" borderId="16" xfId="0" applyFont="1" applyFill="1" applyBorder="1" applyAlignment="1">
      <alignment horizontal="center" vertical="center"/>
    </xf>
    <xf numFmtId="0" fontId="16" fillId="10" borderId="14" xfId="0" applyFont="1" applyFill="1" applyBorder="1" applyAlignment="1">
      <alignment horizontal="center" vertical="center"/>
    </xf>
    <xf numFmtId="0" fontId="16" fillId="10" borderId="12" xfId="0" applyFont="1" applyFill="1" applyBorder="1" applyAlignment="1">
      <alignment horizontal="center" vertical="center"/>
    </xf>
    <xf numFmtId="0" fontId="22" fillId="0" borderId="8" xfId="0" applyFont="1" applyBorder="1" applyAlignment="1">
      <alignment horizontal="center"/>
    </xf>
    <xf numFmtId="0" fontId="22" fillId="0" borderId="9" xfId="0" applyFont="1" applyBorder="1" applyAlignment="1">
      <alignment horizontal="center"/>
    </xf>
    <xf numFmtId="0" fontId="16" fillId="10" borderId="6" xfId="0" applyFont="1" applyFill="1" applyBorder="1" applyAlignment="1">
      <alignment horizontal="center" vertical="center"/>
    </xf>
    <xf numFmtId="0" fontId="16" fillId="10" borderId="11" xfId="0" applyFont="1" applyFill="1" applyBorder="1" applyAlignment="1">
      <alignment horizontal="center" vertical="center"/>
    </xf>
    <xf numFmtId="0" fontId="1" fillId="18" borderId="0" xfId="0" applyFont="1" applyFill="1" applyAlignment="1">
      <alignment horizontal="left" vertical="center" wrapText="1"/>
    </xf>
    <xf numFmtId="0" fontId="0" fillId="0" borderId="30" xfId="0" applyBorder="1" applyProtection="1">
      <protection locked="0"/>
    </xf>
    <xf numFmtId="164" fontId="30" fillId="2" borderId="50" xfId="0" applyNumberFormat="1" applyFont="1" applyFill="1" applyBorder="1" applyAlignment="1">
      <alignment horizontal="center" vertical="center" wrapText="1"/>
    </xf>
    <xf numFmtId="0" fontId="1" fillId="0" borderId="55" xfId="0" applyFont="1" applyBorder="1" applyProtection="1">
      <protection locked="0"/>
    </xf>
    <xf numFmtId="0" fontId="1" fillId="0" borderId="30" xfId="0" applyFont="1" applyBorder="1" applyProtection="1">
      <protection locked="0"/>
    </xf>
    <xf numFmtId="0" fontId="1" fillId="0" borderId="57" xfId="0" applyFont="1" applyBorder="1" applyProtection="1">
      <protection locked="0"/>
    </xf>
  </cellXfs>
  <cellStyles count="9">
    <cellStyle name="20% - Accent6" xfId="8" builtinId="50"/>
    <cellStyle name="Bad" xfId="7" builtinId="27"/>
    <cellStyle name="Calculation" xfId="6" builtinId="22"/>
    <cellStyle name="Check Cell" xfId="3" builtinId="23"/>
    <cellStyle name="Normal" xfId="0" builtinId="0"/>
    <cellStyle name="Normal 2" xfId="1" xr:uid="{E7DBC664-71ED-B143-BACE-AE968E712E56}"/>
    <cellStyle name="Normal 2 2" xfId="2" xr:uid="{123CCF69-18A5-3D43-827E-C81DC111C429}"/>
    <cellStyle name="Normal 3" xfId="4" xr:uid="{56B00D00-F943-4AB4-9B34-3F9151665459}"/>
    <cellStyle name="Percent" xfId="5" builtinId="5"/>
  </cellStyles>
  <dxfs count="11">
    <dxf>
      <fill>
        <patternFill>
          <bgColor rgb="FFFF7C80"/>
        </patternFill>
      </fill>
    </dxf>
    <dxf>
      <fill>
        <patternFill>
          <bgColor rgb="FFFF7C80"/>
        </patternFill>
      </fill>
    </dxf>
    <dxf>
      <fill>
        <patternFill>
          <bgColor rgb="FFFF7C80"/>
        </patternFill>
      </fill>
    </dxf>
    <dxf>
      <fill>
        <patternFill>
          <bgColor theme="9" tint="0.39994506668294322"/>
        </patternFill>
      </fill>
    </dxf>
    <dxf>
      <font>
        <color auto="1"/>
      </font>
      <fill>
        <patternFill>
          <bgColor rgb="FFFF9999"/>
        </patternFill>
      </fill>
    </dxf>
    <dxf>
      <fill>
        <patternFill>
          <bgColor rgb="FFFF7C80"/>
        </patternFill>
      </fill>
    </dxf>
    <dxf>
      <fill>
        <patternFill>
          <bgColor theme="9" tint="0.39994506668294322"/>
        </patternFill>
      </fill>
    </dxf>
    <dxf>
      <fill>
        <patternFill>
          <bgColor theme="7" tint="0.39994506668294322"/>
        </patternFill>
      </fill>
    </dxf>
    <dxf>
      <fill>
        <patternFill>
          <bgColor rgb="FFFF7C80"/>
        </patternFill>
      </fill>
    </dxf>
    <dxf>
      <fill>
        <patternFill>
          <bgColor theme="9" tint="0.39994506668294322"/>
        </patternFill>
      </fill>
    </dxf>
    <dxf>
      <fill>
        <patternFill>
          <bgColor rgb="FFFF7C80"/>
        </patternFill>
      </fill>
    </dxf>
  </dxfs>
  <tableStyles count="0" defaultTableStyle="TableStyleMedium2" defaultPivotStyle="PivotStyleLight16"/>
  <colors>
    <mruColors>
      <color rgb="FFFF7C80"/>
      <color rgb="FFEAEAEA"/>
      <color rgb="FF66FF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B609-6CBC-4883-8873-4E83D2E5026D}">
  <dimension ref="A1:Q20"/>
  <sheetViews>
    <sheetView tabSelected="1" zoomScale="150" zoomScaleNormal="150" workbookViewId="0">
      <selection activeCell="A5" sqref="A5:Q20"/>
    </sheetView>
  </sheetViews>
  <sheetFormatPr defaultColWidth="0" defaultRowHeight="15" zeroHeight="1" x14ac:dyDescent="0.25"/>
  <cols>
    <col min="1" max="17" width="9.140625" customWidth="1"/>
    <col min="18" max="16384" width="9.140625" hidden="1"/>
  </cols>
  <sheetData>
    <row r="1" spans="1:17" ht="17.25" customHeight="1" x14ac:dyDescent="0.25">
      <c r="A1" s="149" t="s">
        <v>273</v>
      </c>
      <c r="B1" s="150"/>
      <c r="C1" s="150"/>
      <c r="D1" s="150"/>
      <c r="E1" s="150"/>
      <c r="F1" s="150"/>
      <c r="G1" s="150"/>
      <c r="H1" s="150"/>
      <c r="I1" s="150"/>
      <c r="J1" s="150"/>
      <c r="K1" s="150"/>
      <c r="L1" s="150"/>
      <c r="M1" s="150"/>
      <c r="N1" s="150"/>
      <c r="O1" s="150"/>
      <c r="P1" s="150"/>
      <c r="Q1" s="151"/>
    </row>
    <row r="2" spans="1:17" ht="15.75" thickBot="1" x14ac:dyDescent="0.3">
      <c r="A2" s="152"/>
      <c r="B2" s="153"/>
      <c r="C2" s="153"/>
      <c r="D2" s="153"/>
      <c r="E2" s="153"/>
      <c r="F2" s="153"/>
      <c r="G2" s="153"/>
      <c r="H2" s="153"/>
      <c r="I2" s="153"/>
      <c r="J2" s="153"/>
      <c r="K2" s="153"/>
      <c r="L2" s="153"/>
      <c r="M2" s="153"/>
      <c r="N2" s="153"/>
      <c r="O2" s="153"/>
      <c r="P2" s="153"/>
      <c r="Q2" s="154"/>
    </row>
    <row r="3" spans="1:17" s="7" customFormat="1" ht="30" customHeight="1" thickTop="1" x14ac:dyDescent="0.25">
      <c r="A3" s="155" t="s">
        <v>274</v>
      </c>
      <c r="B3" s="156"/>
      <c r="C3" s="156"/>
      <c r="D3" s="156"/>
      <c r="E3" s="156"/>
      <c r="F3" s="156"/>
      <c r="G3" s="156"/>
      <c r="H3" s="156"/>
      <c r="I3" s="156"/>
      <c r="J3" s="156"/>
      <c r="K3" s="156"/>
      <c r="L3" s="156"/>
      <c r="M3" s="156"/>
      <c r="N3" s="156"/>
      <c r="O3" s="156"/>
      <c r="P3" s="156"/>
      <c r="Q3" s="156"/>
    </row>
    <row r="4" spans="1:17" s="7" customFormat="1" ht="30" customHeight="1" x14ac:dyDescent="0.25">
      <c r="A4" s="156"/>
      <c r="B4" s="156"/>
      <c r="C4" s="156"/>
      <c r="D4" s="156"/>
      <c r="E4" s="156"/>
      <c r="F4" s="156"/>
      <c r="G4" s="156"/>
      <c r="H4" s="156"/>
      <c r="I4" s="156"/>
      <c r="J4" s="156"/>
      <c r="K4" s="156"/>
      <c r="L4" s="156"/>
      <c r="M4" s="156"/>
      <c r="N4" s="156"/>
      <c r="O4" s="156"/>
      <c r="P4" s="156"/>
      <c r="Q4" s="156"/>
    </row>
    <row r="5" spans="1:17" ht="15" customHeight="1" x14ac:dyDescent="0.25">
      <c r="A5" s="187" t="s">
        <v>319</v>
      </c>
      <c r="B5" s="157"/>
      <c r="C5" s="157"/>
      <c r="D5" s="157"/>
      <c r="E5" s="157"/>
      <c r="F5" s="157"/>
      <c r="G5" s="157"/>
      <c r="H5" s="157"/>
      <c r="I5" s="157"/>
      <c r="J5" s="157"/>
      <c r="K5" s="157"/>
      <c r="L5" s="157"/>
      <c r="M5" s="157"/>
      <c r="N5" s="157"/>
      <c r="O5" s="157"/>
      <c r="P5" s="157"/>
      <c r="Q5" s="157"/>
    </row>
    <row r="6" spans="1:17" x14ac:dyDescent="0.25">
      <c r="A6" s="157"/>
      <c r="B6" s="157"/>
      <c r="C6" s="157"/>
      <c r="D6" s="157"/>
      <c r="E6" s="157"/>
      <c r="F6" s="157"/>
      <c r="G6" s="157"/>
      <c r="H6" s="157"/>
      <c r="I6" s="157"/>
      <c r="J6" s="157"/>
      <c r="K6" s="157"/>
      <c r="L6" s="157"/>
      <c r="M6" s="157"/>
      <c r="N6" s="157"/>
      <c r="O6" s="157"/>
      <c r="P6" s="157"/>
      <c r="Q6" s="157"/>
    </row>
    <row r="7" spans="1:17" x14ac:dyDescent="0.25">
      <c r="A7" s="157"/>
      <c r="B7" s="157"/>
      <c r="C7" s="157"/>
      <c r="D7" s="157"/>
      <c r="E7" s="157"/>
      <c r="F7" s="157"/>
      <c r="G7" s="157"/>
      <c r="H7" s="157"/>
      <c r="I7" s="157"/>
      <c r="J7" s="157"/>
      <c r="K7" s="157"/>
      <c r="L7" s="157"/>
      <c r="M7" s="157"/>
      <c r="N7" s="157"/>
      <c r="O7" s="157"/>
      <c r="P7" s="157"/>
      <c r="Q7" s="157"/>
    </row>
    <row r="8" spans="1:17" x14ac:dyDescent="0.25">
      <c r="A8" s="157"/>
      <c r="B8" s="157"/>
      <c r="C8" s="157"/>
      <c r="D8" s="157"/>
      <c r="E8" s="157"/>
      <c r="F8" s="157"/>
      <c r="G8" s="157"/>
      <c r="H8" s="157"/>
      <c r="I8" s="157"/>
      <c r="J8" s="157"/>
      <c r="K8" s="157"/>
      <c r="L8" s="157"/>
      <c r="M8" s="157"/>
      <c r="N8" s="157"/>
      <c r="O8" s="157"/>
      <c r="P8" s="157"/>
      <c r="Q8" s="157"/>
    </row>
    <row r="9" spans="1:17" x14ac:dyDescent="0.25">
      <c r="A9" s="157"/>
      <c r="B9" s="157"/>
      <c r="C9" s="157"/>
      <c r="D9" s="157"/>
      <c r="E9" s="157"/>
      <c r="F9" s="157"/>
      <c r="G9" s="157"/>
      <c r="H9" s="157"/>
      <c r="I9" s="157"/>
      <c r="J9" s="157"/>
      <c r="K9" s="157"/>
      <c r="L9" s="157"/>
      <c r="M9" s="157"/>
      <c r="N9" s="157"/>
      <c r="O9" s="157"/>
      <c r="P9" s="157"/>
      <c r="Q9" s="157"/>
    </row>
    <row r="10" spans="1:17" x14ac:dyDescent="0.25">
      <c r="A10" s="157"/>
      <c r="B10" s="157"/>
      <c r="C10" s="157"/>
      <c r="D10" s="157"/>
      <c r="E10" s="157"/>
      <c r="F10" s="157"/>
      <c r="G10" s="157"/>
      <c r="H10" s="157"/>
      <c r="I10" s="157"/>
      <c r="J10" s="157"/>
      <c r="K10" s="157"/>
      <c r="L10" s="157"/>
      <c r="M10" s="157"/>
      <c r="N10" s="157"/>
      <c r="O10" s="157"/>
      <c r="P10" s="157"/>
      <c r="Q10" s="157"/>
    </row>
    <row r="11" spans="1:17" x14ac:dyDescent="0.25">
      <c r="A11" s="157"/>
      <c r="B11" s="157"/>
      <c r="C11" s="157"/>
      <c r="D11" s="157"/>
      <c r="E11" s="157"/>
      <c r="F11" s="157"/>
      <c r="G11" s="157"/>
      <c r="H11" s="157"/>
      <c r="I11" s="157"/>
      <c r="J11" s="157"/>
      <c r="K11" s="157"/>
      <c r="L11" s="157"/>
      <c r="M11" s="157"/>
      <c r="N11" s="157"/>
      <c r="O11" s="157"/>
      <c r="P11" s="157"/>
      <c r="Q11" s="157"/>
    </row>
    <row r="12" spans="1:17" x14ac:dyDescent="0.25">
      <c r="A12" s="157"/>
      <c r="B12" s="157"/>
      <c r="C12" s="157"/>
      <c r="D12" s="157"/>
      <c r="E12" s="157"/>
      <c r="F12" s="157"/>
      <c r="G12" s="157"/>
      <c r="H12" s="157"/>
      <c r="I12" s="157"/>
      <c r="J12" s="157"/>
      <c r="K12" s="157"/>
      <c r="L12" s="157"/>
      <c r="M12" s="157"/>
      <c r="N12" s="157"/>
      <c r="O12" s="157"/>
      <c r="P12" s="157"/>
      <c r="Q12" s="157"/>
    </row>
    <row r="13" spans="1:17" x14ac:dyDescent="0.25">
      <c r="A13" s="157"/>
      <c r="B13" s="157"/>
      <c r="C13" s="157"/>
      <c r="D13" s="157"/>
      <c r="E13" s="157"/>
      <c r="F13" s="157"/>
      <c r="G13" s="157"/>
      <c r="H13" s="157"/>
      <c r="I13" s="157"/>
      <c r="J13" s="157"/>
      <c r="K13" s="157"/>
      <c r="L13" s="157"/>
      <c r="M13" s="157"/>
      <c r="N13" s="157"/>
      <c r="O13" s="157"/>
      <c r="P13" s="157"/>
      <c r="Q13" s="157"/>
    </row>
    <row r="14" spans="1:17" x14ac:dyDescent="0.25">
      <c r="A14" s="157"/>
      <c r="B14" s="157"/>
      <c r="C14" s="157"/>
      <c r="D14" s="157"/>
      <c r="E14" s="157"/>
      <c r="F14" s="157"/>
      <c r="G14" s="157"/>
      <c r="H14" s="157"/>
      <c r="I14" s="157"/>
      <c r="J14" s="157"/>
      <c r="K14" s="157"/>
      <c r="L14" s="157"/>
      <c r="M14" s="157"/>
      <c r="N14" s="157"/>
      <c r="O14" s="157"/>
      <c r="P14" s="157"/>
      <c r="Q14" s="157"/>
    </row>
    <row r="15" spans="1:17" x14ac:dyDescent="0.25">
      <c r="A15" s="157"/>
      <c r="B15" s="157"/>
      <c r="C15" s="157"/>
      <c r="D15" s="157"/>
      <c r="E15" s="157"/>
      <c r="F15" s="157"/>
      <c r="G15" s="157"/>
      <c r="H15" s="157"/>
      <c r="I15" s="157"/>
      <c r="J15" s="157"/>
      <c r="K15" s="157"/>
      <c r="L15" s="157"/>
      <c r="M15" s="157"/>
      <c r="N15" s="157"/>
      <c r="O15" s="157"/>
      <c r="P15" s="157"/>
      <c r="Q15" s="157"/>
    </row>
    <row r="16" spans="1:17" x14ac:dyDescent="0.25">
      <c r="A16" s="157"/>
      <c r="B16" s="157"/>
      <c r="C16" s="157"/>
      <c r="D16" s="157"/>
      <c r="E16" s="157"/>
      <c r="F16" s="157"/>
      <c r="G16" s="157"/>
      <c r="H16" s="157"/>
      <c r="I16" s="157"/>
      <c r="J16" s="157"/>
      <c r="K16" s="157"/>
      <c r="L16" s="157"/>
      <c r="M16" s="157"/>
      <c r="N16" s="157"/>
      <c r="O16" s="157"/>
      <c r="P16" s="157"/>
      <c r="Q16" s="157"/>
    </row>
    <row r="17" spans="1:17" x14ac:dyDescent="0.25">
      <c r="A17" s="157"/>
      <c r="B17" s="157"/>
      <c r="C17" s="157"/>
      <c r="D17" s="157"/>
      <c r="E17" s="157"/>
      <c r="F17" s="157"/>
      <c r="G17" s="157"/>
      <c r="H17" s="157"/>
      <c r="I17" s="157"/>
      <c r="J17" s="157"/>
      <c r="K17" s="157"/>
      <c r="L17" s="157"/>
      <c r="M17" s="157"/>
      <c r="N17" s="157"/>
      <c r="O17" s="157"/>
      <c r="P17" s="157"/>
      <c r="Q17" s="157"/>
    </row>
    <row r="18" spans="1:17" x14ac:dyDescent="0.25">
      <c r="A18" s="157"/>
      <c r="B18" s="157"/>
      <c r="C18" s="157"/>
      <c r="D18" s="157"/>
      <c r="E18" s="157"/>
      <c r="F18" s="157"/>
      <c r="G18" s="157"/>
      <c r="H18" s="157"/>
      <c r="I18" s="157"/>
      <c r="J18" s="157"/>
      <c r="K18" s="157"/>
      <c r="L18" s="157"/>
      <c r="M18" s="157"/>
      <c r="N18" s="157"/>
      <c r="O18" s="157"/>
      <c r="P18" s="157"/>
      <c r="Q18" s="157"/>
    </row>
    <row r="19" spans="1:17" x14ac:dyDescent="0.25">
      <c r="A19" s="157"/>
      <c r="B19" s="157"/>
      <c r="C19" s="157"/>
      <c r="D19" s="157"/>
      <c r="E19" s="157"/>
      <c r="F19" s="157"/>
      <c r="G19" s="157"/>
      <c r="H19" s="157"/>
      <c r="I19" s="157"/>
      <c r="J19" s="157"/>
      <c r="K19" s="157"/>
      <c r="L19" s="157"/>
      <c r="M19" s="157"/>
      <c r="N19" s="157"/>
      <c r="O19" s="157"/>
      <c r="P19" s="157"/>
      <c r="Q19" s="157"/>
    </row>
    <row r="20" spans="1:17" x14ac:dyDescent="0.25">
      <c r="A20" s="157"/>
      <c r="B20" s="157"/>
      <c r="C20" s="157"/>
      <c r="D20" s="157"/>
      <c r="E20" s="157"/>
      <c r="F20" s="157"/>
      <c r="G20" s="157"/>
      <c r="H20" s="157"/>
      <c r="I20" s="157"/>
      <c r="J20" s="157"/>
      <c r="K20" s="157"/>
      <c r="L20" s="157"/>
      <c r="M20" s="157"/>
      <c r="N20" s="157"/>
      <c r="O20" s="157"/>
      <c r="P20" s="157"/>
      <c r="Q20" s="157"/>
    </row>
  </sheetData>
  <sheetProtection algorithmName="SHA-512" hashValue="wsNVEKfBvG5F2JkXpAvyJ6P0ldif5agtXK/7W7cIv0eoswFp2sXZo0Kphgm1sfH76T9FFjPjWuJN54CRa9uGGA==" saltValue="11MfWxSeiIG41SGi+ryugQ==" spinCount="100000" sheet="1" objects="1" scenarios="1"/>
  <mergeCells count="3">
    <mergeCell ref="A1:Q2"/>
    <mergeCell ref="A3:Q4"/>
    <mergeCell ref="A5: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BF5D9-3209-4F5E-B9A4-31760198A903}">
  <sheetPr codeName="Sheet1"/>
  <dimension ref="A1:O51"/>
  <sheetViews>
    <sheetView zoomScaleNormal="100" workbookViewId="0">
      <pane ySplit="2" topLeftCell="A3" activePane="bottomLeft" state="frozen"/>
      <selection activeCell="B1" sqref="B1"/>
      <selection pane="bottomLeft" activeCell="A3" sqref="A3"/>
    </sheetView>
  </sheetViews>
  <sheetFormatPr defaultColWidth="9.140625" defaultRowHeight="15" x14ac:dyDescent="0.25"/>
  <cols>
    <col min="1" max="1" width="28.140625" style="25" bestFit="1" customWidth="1"/>
    <col min="2" max="3" width="32.42578125" style="26" customWidth="1"/>
    <col min="4" max="4" width="12.140625" style="25" customWidth="1"/>
    <col min="5" max="5" width="12.7109375" style="48" customWidth="1"/>
    <col min="6" max="6" width="16.140625" style="48" customWidth="1"/>
    <col min="7" max="7" width="16.42578125" style="48" customWidth="1"/>
    <col min="8" max="8" width="15.28515625" style="25" customWidth="1"/>
    <col min="9" max="9" width="16.85546875" style="25" customWidth="1"/>
    <col min="10" max="10" width="10.5703125" style="25" customWidth="1"/>
    <col min="11" max="11" width="10.7109375" style="25" customWidth="1"/>
    <col min="12" max="12" width="11.85546875" style="25" customWidth="1"/>
    <col min="13" max="13" width="17.42578125" style="25" customWidth="1"/>
    <col min="14" max="14" width="23.140625" style="25" customWidth="1"/>
    <col min="15" max="15" width="18.5703125" style="26" customWidth="1"/>
    <col min="16" max="16384" width="9.140625" style="26"/>
  </cols>
  <sheetData>
    <row r="1" spans="1:15" customFormat="1" ht="39.75" customHeight="1" thickBot="1" x14ac:dyDescent="0.3">
      <c r="A1" s="139" t="s">
        <v>290</v>
      </c>
      <c r="B1" s="189"/>
      <c r="C1" s="140"/>
      <c r="D1" s="143"/>
      <c r="E1" s="144"/>
      <c r="F1" s="144"/>
      <c r="G1" s="145"/>
      <c r="H1" s="141" t="s">
        <v>275</v>
      </c>
      <c r="I1" s="142"/>
      <c r="J1" s="146" t="s">
        <v>276</v>
      </c>
      <c r="K1" s="147"/>
      <c r="L1" s="147"/>
      <c r="M1" s="147"/>
      <c r="N1" s="147"/>
      <c r="O1" s="148"/>
    </row>
    <row r="2" spans="1:15" customFormat="1" ht="51.75" customHeight="1" thickTop="1" thickBot="1" x14ac:dyDescent="0.3">
      <c r="A2" s="74" t="s">
        <v>277</v>
      </c>
      <c r="B2" s="39" t="s">
        <v>292</v>
      </c>
      <c r="C2" s="39" t="s">
        <v>320</v>
      </c>
      <c r="D2" s="39" t="s">
        <v>278</v>
      </c>
      <c r="E2" s="39" t="s">
        <v>279</v>
      </c>
      <c r="F2" s="39" t="s">
        <v>280</v>
      </c>
      <c r="G2" s="40" t="s">
        <v>281</v>
      </c>
      <c r="H2" s="44" t="s">
        <v>283</v>
      </c>
      <c r="I2" s="45" t="s">
        <v>282</v>
      </c>
      <c r="J2" s="46" t="s">
        <v>284</v>
      </c>
      <c r="K2" s="46" t="s">
        <v>285</v>
      </c>
      <c r="L2" s="46" t="s">
        <v>286</v>
      </c>
      <c r="M2" s="46" t="s">
        <v>287</v>
      </c>
      <c r="N2" s="46" t="s">
        <v>288</v>
      </c>
      <c r="O2" s="75" t="s">
        <v>289</v>
      </c>
    </row>
    <row r="3" spans="1:15" customFormat="1" ht="15.75" thickTop="1" x14ac:dyDescent="0.25">
      <c r="A3" s="190"/>
      <c r="B3" s="50"/>
      <c r="C3" s="191"/>
      <c r="D3" s="42" t="str">
        <f>IF($B3 = "", "",INDEX(F_Kategoriak!$E$2:$E$111,MATCH($B3,F_Kategoriak!$D$2:$D$111,0)))</f>
        <v/>
      </c>
      <c r="E3" s="47" t="str">
        <f>IF(ISBLANK($B3),"",COUNTIFS('2. Team composition'!$A$3:$A$250,$A3,'2. Team composition'!$B$3:$B$250,"&lt;&gt;Igen"))</f>
        <v/>
      </c>
      <c r="F3" s="47" t="str">
        <f>IF(ISBLANK($B3),"",COUNTIFS('2. Team composition'!$A$3:$A$250,$A3,'2. Team composition'!$B$3:$B$250,"Igen"))</f>
        <v/>
      </c>
      <c r="G3" s="47" t="str">
        <f>IF(ISBLANK($B3),"",COUNTIF('3. Accompanying persons'!$C2:$C100,$A3))</f>
        <v/>
      </c>
      <c r="H3" s="43" t="str">
        <f>IF(ISBLANK($B3), "",AND($E3&gt;=$J3,$E3&lt;=$K3))</f>
        <v/>
      </c>
      <c r="I3" s="43" t="str">
        <f>IF(ISBLANK($B3), "",$M3&lt;=$N3)</f>
        <v/>
      </c>
      <c r="J3" s="43" t="str">
        <f>IF(ISBLANK($B3), "",INDEX(F_Kategoriak!$K$2:$K$111,MATCH($D3,F_Kategoriak!$E$2:$E$111,0)))</f>
        <v/>
      </c>
      <c r="K3" s="43" t="str">
        <f>IF(ISBLANK($B3), "",INDEX(F_Kategoriak!$L$2:$L$111,MATCH($D3,F_Kategoriak!$E$2:$E$111,0)))</f>
        <v/>
      </c>
      <c r="L3" s="132" t="str">
        <f>IF(ISBLANK($B3), "",INDEX(F_Kategoriak!$F$2:$F$111,MATCH($D3,F_Kategoriak!$E$2:$E$111,0)))</f>
        <v/>
      </c>
      <c r="M3" s="43" t="str">
        <f>IF(ISBLANK($B3),"",COUNTIFS('2. Team composition'!$A$3:$A$250,$A3,'2. Team composition'!$B$3:$B$250,"&lt;&gt;Igen",'2. Team composition'!$H$3:$H$250,TRUE))</f>
        <v/>
      </c>
      <c r="N3" s="43" t="str">
        <f>IF(ISBLANK($B3),"",ROUND($E3*$L3,0))</f>
        <v/>
      </c>
      <c r="O3" s="76" t="str">
        <f>IF(ISBLANK($B3),"",1+FLOOR(($E3+$F3)/10,1))</f>
        <v/>
      </c>
    </row>
    <row r="4" spans="1:15" customFormat="1" x14ac:dyDescent="0.25">
      <c r="A4" s="126"/>
      <c r="B4" s="49"/>
      <c r="C4" s="188"/>
      <c r="D4" s="42" t="str">
        <f>IF($B4 = "", "",INDEX(F_Kategoriak!$E$2:$E$111,MATCH($B4,F_Kategoriak!$D$2:$D$111,0)))</f>
        <v/>
      </c>
      <c r="E4" s="47" t="str">
        <f>IF(ISBLANK($B4),"",COUNTIFS('2. Team composition'!$A$3:$A$250,$A4,'2. Team composition'!$B$3:$B$250,"&lt;&gt;Igen"))</f>
        <v/>
      </c>
      <c r="F4" s="47" t="str">
        <f>IF(ISBLANK($B4),"",COUNTIFS('2. Team composition'!$A$3:$A$250,$A4,'2. Team composition'!$B$3:$B$250,"Igen"))</f>
        <v/>
      </c>
      <c r="G4" s="47" t="str">
        <f>IF(ISBLANK($B4),"",COUNTIF('3. Accompanying persons'!$C3:$C101,$A4))</f>
        <v/>
      </c>
      <c r="H4" s="43" t="str">
        <f t="shared" ref="H4:H50" si="0">IF(ISBLANK($B4), "",AND($E4&gt;=$J4,$E4&lt;=$K4))</f>
        <v/>
      </c>
      <c r="I4" s="43" t="str">
        <f t="shared" ref="I4:I50" si="1">IF(ISBLANK($B4), "",$M4&lt;=$N4)</f>
        <v/>
      </c>
      <c r="J4" s="43" t="str">
        <f>IF(ISBLANK($B4), "",INDEX(F_Kategoriak!$K$2:$K$111,MATCH($D4,F_Kategoriak!$E$2:$E$111,0)))</f>
        <v/>
      </c>
      <c r="K4" s="43" t="str">
        <f>IF(ISBLANK($B4), "",INDEX(F_Kategoriak!$L$2:$L$111,MATCH($D4,F_Kategoriak!$E$2:$E$111,0)))</f>
        <v/>
      </c>
      <c r="L4" s="132" t="str">
        <f>IF(ISBLANK($B4), "",INDEX(F_Kategoriak!$F$2:$F$111,MATCH($D4,F_Kategoriak!$E$2:$E$111,0)))</f>
        <v/>
      </c>
      <c r="M4" s="43" t="str">
        <f>IF(ISBLANK($B4),"",COUNTIFS('2. Team composition'!$A$3:$A$250,$A4,'2. Team composition'!$B$3:$B$250,"&lt;&gt;Igen",'2. Team composition'!$H$3:$H$250,TRUE))</f>
        <v/>
      </c>
      <c r="N4" s="43" t="str">
        <f t="shared" ref="N4:N50" si="2">IF(ISBLANK($B4),"",ROUND($E4*$L4,0))</f>
        <v/>
      </c>
      <c r="O4" s="76" t="str">
        <f t="shared" ref="O4:O50" si="3">IF(ISBLANK($B4),"",1+FLOOR(($E4+$F4)/10,1))</f>
        <v/>
      </c>
    </row>
    <row r="5" spans="1:15" customFormat="1" x14ac:dyDescent="0.25">
      <c r="A5" s="126"/>
      <c r="B5" s="49"/>
      <c r="C5" s="188"/>
      <c r="D5" s="42" t="str">
        <f>IF($B5 = "", "",INDEX(F_Kategoriak!$E$2:$E$111,MATCH($B5,F_Kategoriak!$D$2:$D$111,0)))</f>
        <v/>
      </c>
      <c r="E5" s="47" t="str">
        <f>IF(ISBLANK($B5),"",COUNTIFS('2. Team composition'!$A$3:$A$250,$A5,'2. Team composition'!$B$3:$B$250,"&lt;&gt;Igen"))</f>
        <v/>
      </c>
      <c r="F5" s="47" t="str">
        <f>IF(ISBLANK($B5),"",COUNTIFS('2. Team composition'!$A$3:$A$250,$A5,'2. Team composition'!$B$3:$B$250,"Igen"))</f>
        <v/>
      </c>
      <c r="G5" s="47" t="str">
        <f>IF(ISBLANK($B5),"",COUNTIF('3. Accompanying persons'!$C4:$C102,$A5))</f>
        <v/>
      </c>
      <c r="H5" s="43" t="str">
        <f t="shared" si="0"/>
        <v/>
      </c>
      <c r="I5" s="43" t="str">
        <f t="shared" si="1"/>
        <v/>
      </c>
      <c r="J5" s="43" t="str">
        <f>IF(ISBLANK($B5), "",INDEX(F_Kategoriak!$K$2:$K$111,MATCH($D5,F_Kategoriak!$E$2:$E$111,0)))</f>
        <v/>
      </c>
      <c r="K5" s="43" t="str">
        <f>IF(ISBLANK($B5), "",INDEX(F_Kategoriak!$L$2:$L$111,MATCH($D5,F_Kategoriak!$E$2:$E$111,0)))</f>
        <v/>
      </c>
      <c r="L5" s="132" t="str">
        <f>IF(ISBLANK($B5), "",INDEX(F_Kategoriak!$F$2:$F$111,MATCH($D5,F_Kategoriak!$E$2:$E$111,0)))</f>
        <v/>
      </c>
      <c r="M5" s="43" t="str">
        <f>IF(ISBLANK($B5),"",COUNTIFS('2. Team composition'!$A$3:$A$250,$A5,'2. Team composition'!$B$3:$B$250,"&lt;&gt;Igen",'2. Team composition'!$H$3:$H$250,TRUE))</f>
        <v/>
      </c>
      <c r="N5" s="43" t="str">
        <f t="shared" si="2"/>
        <v/>
      </c>
      <c r="O5" s="76" t="str">
        <f t="shared" si="3"/>
        <v/>
      </c>
    </row>
    <row r="6" spans="1:15" customFormat="1" x14ac:dyDescent="0.25">
      <c r="A6" s="77"/>
      <c r="B6" s="49"/>
      <c r="C6" s="188"/>
      <c r="D6" s="42" t="str">
        <f>IF($B6 = "", "",INDEX(F_Kategoriak!$E$2:$E$111,MATCH($B6,F_Kategoriak!$D$2:$D$111,0)))</f>
        <v/>
      </c>
      <c r="E6" s="47" t="str">
        <f>IF(ISBLANK($B6),"",COUNTIFS('2. Team composition'!$A$3:$A$250,$A6,'2. Team composition'!$B$3:$B$250,"&lt;&gt;Igen"))</f>
        <v/>
      </c>
      <c r="F6" s="47" t="str">
        <f>IF(ISBLANK($B6),"",COUNTIFS('2. Team composition'!$A$3:$A$250,$A6,'2. Team composition'!$B$3:$B$250,"Igen"))</f>
        <v/>
      </c>
      <c r="G6" s="47" t="str">
        <f>IF(ISBLANK($B6),"",COUNTIF('3. Accompanying persons'!$C5:$C103,$A6))</f>
        <v/>
      </c>
      <c r="H6" s="43" t="str">
        <f t="shared" si="0"/>
        <v/>
      </c>
      <c r="I6" s="43" t="str">
        <f t="shared" si="1"/>
        <v/>
      </c>
      <c r="J6" s="43" t="str">
        <f>IF(ISBLANK($B6), "",INDEX(F_Kategoriak!$K$2:$K$111,MATCH($D6,F_Kategoriak!$E$2:$E$111,0)))</f>
        <v/>
      </c>
      <c r="K6" s="43" t="str">
        <f>IF(ISBLANK($B6), "",INDEX(F_Kategoriak!$L$2:$L$111,MATCH($D6,F_Kategoriak!$E$2:$E$111,0)))</f>
        <v/>
      </c>
      <c r="L6" s="132" t="str">
        <f>IF(ISBLANK($B6), "",INDEX(F_Kategoriak!$F$2:$F$111,MATCH($D6,F_Kategoriak!$E$2:$E$111,0)))</f>
        <v/>
      </c>
      <c r="M6" s="43" t="str">
        <f>IF(ISBLANK($B6),"",COUNTIFS('2. Team composition'!$A$3:$A$250,$A6,'2. Team composition'!$B$3:$B$250,"&lt;&gt;Igen",'2. Team composition'!$H$3:$H$250,TRUE))</f>
        <v/>
      </c>
      <c r="N6" s="43" t="str">
        <f t="shared" si="2"/>
        <v/>
      </c>
      <c r="O6" s="76" t="str">
        <f t="shared" si="3"/>
        <v/>
      </c>
    </row>
    <row r="7" spans="1:15" customFormat="1" x14ac:dyDescent="0.25">
      <c r="A7" s="77"/>
      <c r="B7" s="49"/>
      <c r="C7" s="188"/>
      <c r="D7" s="42" t="str">
        <f>IF($B7 = "", "",INDEX(F_Kategoriak!$E$2:$E$111,MATCH($B7,F_Kategoriak!$D$2:$D$111,0)))</f>
        <v/>
      </c>
      <c r="E7" s="47" t="str">
        <f>IF(ISBLANK($B7),"",COUNTIFS('2. Team composition'!$A$3:$A$250,$A7,'2. Team composition'!$B$3:$B$250,"&lt;&gt;Igen"))</f>
        <v/>
      </c>
      <c r="F7" s="47" t="str">
        <f>IF(ISBLANK($B7),"",COUNTIFS('2. Team composition'!$A$3:$A$250,$A7,'2. Team composition'!$B$3:$B$250,"Igen"))</f>
        <v/>
      </c>
      <c r="G7" s="47" t="str">
        <f>IF(ISBLANK($B7),"",COUNTIF('3. Accompanying persons'!$C6:$C104,$A7))</f>
        <v/>
      </c>
      <c r="H7" s="43" t="str">
        <f t="shared" si="0"/>
        <v/>
      </c>
      <c r="I7" s="43" t="str">
        <f t="shared" si="1"/>
        <v/>
      </c>
      <c r="J7" s="43" t="str">
        <f>IF(ISBLANK($B7), "",INDEX(F_Kategoriak!$K$2:$K$111,MATCH($D7,F_Kategoriak!$E$2:$E$111,0)))</f>
        <v/>
      </c>
      <c r="K7" s="43" t="str">
        <f>IF(ISBLANK($B7), "",INDEX(F_Kategoriak!$L$2:$L$111,MATCH($D7,F_Kategoriak!$E$2:$E$111,0)))</f>
        <v/>
      </c>
      <c r="L7" s="132" t="str">
        <f>IF(ISBLANK($B7), "",INDEX(F_Kategoriak!$F$2:$F$111,MATCH($D7,F_Kategoriak!$E$2:$E$111,0)))</f>
        <v/>
      </c>
      <c r="M7" s="43" t="str">
        <f>IF(ISBLANK($B7),"",COUNTIFS('2. Team composition'!$A$3:$A$250,$A7,'2. Team composition'!$B$3:$B$250,"&lt;&gt;Igen",'2. Team composition'!$H$3:$H$250,TRUE))</f>
        <v/>
      </c>
      <c r="N7" s="43" t="str">
        <f t="shared" si="2"/>
        <v/>
      </c>
      <c r="O7" s="76" t="str">
        <f t="shared" si="3"/>
        <v/>
      </c>
    </row>
    <row r="8" spans="1:15" customFormat="1" x14ac:dyDescent="0.25">
      <c r="A8" s="77"/>
      <c r="B8" s="49"/>
      <c r="C8" s="188"/>
      <c r="D8" s="42" t="str">
        <f>IF($B8 = "", "",INDEX(F_Kategoriak!$E$2:$E$111,MATCH($B8,F_Kategoriak!$D$2:$D$111,0)))</f>
        <v/>
      </c>
      <c r="E8" s="47" t="str">
        <f>IF(ISBLANK($B8),"",COUNTIFS('2. Team composition'!$A$3:$A$250,$A8,'2. Team composition'!$B$3:$B$250,"&lt;&gt;Igen"))</f>
        <v/>
      </c>
      <c r="F8" s="47" t="str">
        <f>IF(ISBLANK($B8),"",COUNTIFS('2. Team composition'!$A$3:$A$250,$A8,'2. Team composition'!$B$3:$B$250,"Igen"))</f>
        <v/>
      </c>
      <c r="G8" s="47" t="str">
        <f>IF(ISBLANK($B8),"",COUNTIF('3. Accompanying persons'!$C7:$C105,$A8))</f>
        <v/>
      </c>
      <c r="H8" s="43" t="str">
        <f t="shared" si="0"/>
        <v/>
      </c>
      <c r="I8" s="43" t="str">
        <f t="shared" si="1"/>
        <v/>
      </c>
      <c r="J8" s="43" t="str">
        <f>IF(ISBLANK($B8), "",INDEX(F_Kategoriak!$K$2:$K$111,MATCH($D8,F_Kategoriak!$E$2:$E$111,0)))</f>
        <v/>
      </c>
      <c r="K8" s="43" t="str">
        <f>IF(ISBLANK($B8), "",INDEX(F_Kategoriak!$L$2:$L$111,MATCH($D8,F_Kategoriak!$E$2:$E$111,0)))</f>
        <v/>
      </c>
      <c r="L8" s="132" t="str">
        <f>IF(ISBLANK($B8), "",INDEX(F_Kategoriak!$F$2:$F$111,MATCH($D8,F_Kategoriak!$E$2:$E$111,0)))</f>
        <v/>
      </c>
      <c r="M8" s="43" t="str">
        <f>IF(ISBLANK($B8),"",COUNTIFS('2. Team composition'!$A$3:$A$250,$A8,'2. Team composition'!$B$3:$B$250,"&lt;&gt;Igen",'2. Team composition'!$H$3:$H$250,TRUE))</f>
        <v/>
      </c>
      <c r="N8" s="43" t="str">
        <f t="shared" si="2"/>
        <v/>
      </c>
      <c r="O8" s="76" t="str">
        <f t="shared" si="3"/>
        <v/>
      </c>
    </row>
    <row r="9" spans="1:15" customFormat="1" x14ac:dyDescent="0.25">
      <c r="A9" s="77"/>
      <c r="B9" s="49"/>
      <c r="C9" s="188"/>
      <c r="D9" s="42" t="str">
        <f>IF($B9 = "", "",INDEX(F_Kategoriak!$E$2:$E$111,MATCH($B9,F_Kategoriak!$D$2:$D$111,0)))</f>
        <v/>
      </c>
      <c r="E9" s="47" t="str">
        <f>IF(ISBLANK($B9),"",COUNTIFS('2. Team composition'!$A$3:$A$250,$A9,'2. Team composition'!$B$3:$B$250,"&lt;&gt;Igen"))</f>
        <v/>
      </c>
      <c r="F9" s="47" t="str">
        <f>IF(ISBLANK($B9),"",COUNTIFS('2. Team composition'!$A$3:$A$250,$A9,'2. Team composition'!$B$3:$B$250,"Igen"))</f>
        <v/>
      </c>
      <c r="G9" s="47" t="str">
        <f>IF(ISBLANK($B9),"",COUNTIF('3. Accompanying persons'!$C8:$C106,$A9))</f>
        <v/>
      </c>
      <c r="H9" s="43" t="str">
        <f t="shared" si="0"/>
        <v/>
      </c>
      <c r="I9" s="43" t="str">
        <f t="shared" si="1"/>
        <v/>
      </c>
      <c r="J9" s="43" t="str">
        <f>IF(ISBLANK($B9), "",INDEX(F_Kategoriak!$K$2:$K$111,MATCH($D9,F_Kategoriak!$E$2:$E$111,0)))</f>
        <v/>
      </c>
      <c r="K9" s="43" t="str">
        <f>IF(ISBLANK($B9), "",INDEX(F_Kategoriak!$L$2:$L$111,MATCH($D9,F_Kategoriak!$E$2:$E$111,0)))</f>
        <v/>
      </c>
      <c r="L9" s="132" t="str">
        <f>IF(ISBLANK($B9), "",INDEX(F_Kategoriak!$F$2:$F$111,MATCH($D9,F_Kategoriak!$E$2:$E$111,0)))</f>
        <v/>
      </c>
      <c r="M9" s="43" t="str">
        <f>IF(ISBLANK($B9),"",COUNTIFS('2. Team composition'!$A$3:$A$250,$A9,'2. Team composition'!$B$3:$B$250,"&lt;&gt;Igen",'2. Team composition'!$H$3:$H$250,TRUE))</f>
        <v/>
      </c>
      <c r="N9" s="43" t="str">
        <f t="shared" si="2"/>
        <v/>
      </c>
      <c r="O9" s="76" t="str">
        <f t="shared" si="3"/>
        <v/>
      </c>
    </row>
    <row r="10" spans="1:15" customFormat="1" x14ac:dyDescent="0.25">
      <c r="A10" s="77"/>
      <c r="B10" s="49"/>
      <c r="C10" s="188"/>
      <c r="D10" s="42" t="str">
        <f>IF($B10 = "", "",INDEX(F_Kategoriak!$E$2:$E$111,MATCH($B10,F_Kategoriak!$D$2:$D$111,0)))</f>
        <v/>
      </c>
      <c r="E10" s="47" t="str">
        <f>IF(ISBLANK($B10),"",COUNTIFS('2. Team composition'!$A$3:$A$250,$A10,'2. Team composition'!$B$3:$B$250,"&lt;&gt;Igen"))</f>
        <v/>
      </c>
      <c r="F10" s="47" t="str">
        <f>IF(ISBLANK($B10),"",COUNTIFS('2. Team composition'!$A$3:$A$250,$A10,'2. Team composition'!$B$3:$B$250,"Igen"))</f>
        <v/>
      </c>
      <c r="G10" s="47" t="str">
        <f>IF(ISBLANK($B10),"",COUNTIF('3. Accompanying persons'!$C9:$C107,$A10))</f>
        <v/>
      </c>
      <c r="H10" s="43" t="str">
        <f t="shared" si="0"/>
        <v/>
      </c>
      <c r="I10" s="43" t="str">
        <f t="shared" si="1"/>
        <v/>
      </c>
      <c r="J10" s="43" t="str">
        <f>IF(ISBLANK($B10), "",INDEX(F_Kategoriak!$K$2:$K$111,MATCH($D10,F_Kategoriak!$E$2:$E$111,0)))</f>
        <v/>
      </c>
      <c r="K10" s="43" t="str">
        <f>IF(ISBLANK($B10), "",INDEX(F_Kategoriak!$L$2:$L$111,MATCH($D10,F_Kategoriak!$E$2:$E$111,0)))</f>
        <v/>
      </c>
      <c r="L10" s="132" t="str">
        <f>IF(ISBLANK($B10), "",INDEX(F_Kategoriak!$F$2:$F$111,MATCH($D10,F_Kategoriak!$E$2:$E$111,0)))</f>
        <v/>
      </c>
      <c r="M10" s="43" t="str">
        <f>IF(ISBLANK($B10),"",COUNTIFS('2. Team composition'!$A$3:$A$250,$A10,'2. Team composition'!$B$3:$B$250,"&lt;&gt;Igen",'2. Team composition'!$H$3:$H$250,TRUE))</f>
        <v/>
      </c>
      <c r="N10" s="43" t="str">
        <f t="shared" si="2"/>
        <v/>
      </c>
      <c r="O10" s="76" t="str">
        <f t="shared" si="3"/>
        <v/>
      </c>
    </row>
    <row r="11" spans="1:15" customFormat="1" x14ac:dyDescent="0.25">
      <c r="A11" s="77"/>
      <c r="B11" s="49"/>
      <c r="C11" s="188"/>
      <c r="D11" s="42" t="str">
        <f>IF($B11 = "", "",INDEX(F_Kategoriak!$E$2:$E$111,MATCH($B11,F_Kategoriak!$D$2:$D$111,0)))</f>
        <v/>
      </c>
      <c r="E11" s="47" t="str">
        <f>IF(ISBLANK($B11),"",COUNTIFS('2. Team composition'!$A$3:$A$250,$A11,'2. Team composition'!$B$3:$B$250,"&lt;&gt;Igen"))</f>
        <v/>
      </c>
      <c r="F11" s="47" t="str">
        <f>IF(ISBLANK($B11),"",COUNTIFS('2. Team composition'!$A$3:$A$250,$A11,'2. Team composition'!$B$3:$B$250,"Igen"))</f>
        <v/>
      </c>
      <c r="G11" s="47" t="str">
        <f>IF(ISBLANK($B11),"",COUNTIF('3. Accompanying persons'!$C10:$C108,$A11))</f>
        <v/>
      </c>
      <c r="H11" s="43" t="str">
        <f t="shared" si="0"/>
        <v/>
      </c>
      <c r="I11" s="43" t="str">
        <f t="shared" si="1"/>
        <v/>
      </c>
      <c r="J11" s="43" t="str">
        <f>IF(ISBLANK($B11), "",INDEX(F_Kategoriak!$K$2:$K$111,MATCH($D11,F_Kategoriak!$E$2:$E$111,0)))</f>
        <v/>
      </c>
      <c r="K11" s="43" t="str">
        <f>IF(ISBLANK($B11), "",INDEX(F_Kategoriak!$L$2:$L$111,MATCH($D11,F_Kategoriak!$E$2:$E$111,0)))</f>
        <v/>
      </c>
      <c r="L11" s="132" t="str">
        <f>IF(ISBLANK($B11), "",INDEX(F_Kategoriak!$F$2:$F$111,MATCH($D11,F_Kategoriak!$E$2:$E$111,0)))</f>
        <v/>
      </c>
      <c r="M11" s="43" t="str">
        <f>IF(ISBLANK($B11),"",COUNTIFS('2. Team composition'!$A$3:$A$250,$A11,'2. Team composition'!$B$3:$B$250,"&lt;&gt;Igen",'2. Team composition'!$H$3:$H$250,TRUE))</f>
        <v/>
      </c>
      <c r="N11" s="43" t="str">
        <f t="shared" si="2"/>
        <v/>
      </c>
      <c r="O11" s="76" t="str">
        <f t="shared" si="3"/>
        <v/>
      </c>
    </row>
    <row r="12" spans="1:15" customFormat="1" x14ac:dyDescent="0.25">
      <c r="A12" s="77"/>
      <c r="B12" s="49"/>
      <c r="C12" s="188"/>
      <c r="D12" s="42" t="str">
        <f>IF($B12 = "", "",INDEX(F_Kategoriak!$E$2:$E$111,MATCH($B12,F_Kategoriak!$D$2:$D$111,0)))</f>
        <v/>
      </c>
      <c r="E12" s="47" t="str">
        <f>IF(ISBLANK($B12),"",COUNTIFS('2. Team composition'!$A$3:$A$250,$A12,'2. Team composition'!$B$3:$B$250,"&lt;&gt;Igen"))</f>
        <v/>
      </c>
      <c r="F12" s="47" t="str">
        <f>IF(ISBLANK($B12),"",COUNTIFS('2. Team composition'!$A$3:$A$250,$A12,'2. Team composition'!$B$3:$B$250,"Igen"))</f>
        <v/>
      </c>
      <c r="G12" s="47" t="str">
        <f>IF(ISBLANK($B12),"",COUNTIF('3. Accompanying persons'!$C11:$C109,$A12))</f>
        <v/>
      </c>
      <c r="H12" s="43" t="str">
        <f t="shared" si="0"/>
        <v/>
      </c>
      <c r="I12" s="43" t="str">
        <f t="shared" si="1"/>
        <v/>
      </c>
      <c r="J12" s="43" t="str">
        <f>IF(ISBLANK($B12), "",INDEX(F_Kategoriak!$K$2:$K$111,MATCH($D12,F_Kategoriak!$E$2:$E$111,0)))</f>
        <v/>
      </c>
      <c r="K12" s="43" t="str">
        <f>IF(ISBLANK($B12), "",INDEX(F_Kategoriak!$L$2:$L$111,MATCH($D12,F_Kategoriak!$E$2:$E$111,0)))</f>
        <v/>
      </c>
      <c r="L12" s="132" t="str">
        <f>IF(ISBLANK($B12), "",INDEX(F_Kategoriak!$F$2:$F$111,MATCH($D12,F_Kategoriak!$E$2:$E$111,0)))</f>
        <v/>
      </c>
      <c r="M12" s="43" t="str">
        <f>IF(ISBLANK($B12),"",COUNTIFS('2. Team composition'!$A$3:$A$250,$A12,'2. Team composition'!$B$3:$B$250,"&lt;&gt;Igen",'2. Team composition'!$H$3:$H$250,TRUE))</f>
        <v/>
      </c>
      <c r="N12" s="43" t="str">
        <f t="shared" si="2"/>
        <v/>
      </c>
      <c r="O12" s="76" t="str">
        <f t="shared" si="3"/>
        <v/>
      </c>
    </row>
    <row r="13" spans="1:15" customFormat="1" x14ac:dyDescent="0.25">
      <c r="A13" s="77"/>
      <c r="B13" s="49"/>
      <c r="C13" s="188"/>
      <c r="D13" s="42" t="str">
        <f>IF($B13 = "", "",INDEX(F_Kategoriak!$E$2:$E$111,MATCH($B13,F_Kategoriak!$D$2:$D$111,0)))</f>
        <v/>
      </c>
      <c r="E13" s="47" t="str">
        <f>IF(ISBLANK($B13),"",COUNTIFS('2. Team composition'!$A$3:$A$250,$A13,'2. Team composition'!$B$3:$B$250,"&lt;&gt;Igen"))</f>
        <v/>
      </c>
      <c r="F13" s="47" t="str">
        <f>IF(ISBLANK($B13),"",COUNTIFS('2. Team composition'!$A$3:$A$250,$A13,'2. Team composition'!$B$3:$B$250,"Igen"))</f>
        <v/>
      </c>
      <c r="G13" s="47" t="str">
        <f>IF(ISBLANK($B13),"",COUNTIF('3. Accompanying persons'!$C12:$C110,$A13))</f>
        <v/>
      </c>
      <c r="H13" s="43" t="str">
        <f t="shared" si="0"/>
        <v/>
      </c>
      <c r="I13" s="43" t="str">
        <f t="shared" si="1"/>
        <v/>
      </c>
      <c r="J13" s="43" t="str">
        <f>IF(ISBLANK($B13), "",INDEX(F_Kategoriak!$K$2:$K$111,MATCH($D13,F_Kategoriak!$E$2:$E$111,0)))</f>
        <v/>
      </c>
      <c r="K13" s="43" t="str">
        <f>IF(ISBLANK($B13), "",INDEX(F_Kategoriak!$L$2:$L$111,MATCH($D13,F_Kategoriak!$E$2:$E$111,0)))</f>
        <v/>
      </c>
      <c r="L13" s="132" t="str">
        <f>IF(ISBLANK($B13), "",INDEX(F_Kategoriak!$F$2:$F$111,MATCH($D13,F_Kategoriak!$E$2:$E$111,0)))</f>
        <v/>
      </c>
      <c r="M13" s="43" t="str">
        <f>IF(ISBLANK($B13),"",COUNTIFS('2. Team composition'!$A$3:$A$250,$A13,'2. Team composition'!$B$3:$B$250,"&lt;&gt;Igen",'2. Team composition'!$H$3:$H$250,TRUE))</f>
        <v/>
      </c>
      <c r="N13" s="43" t="str">
        <f t="shared" si="2"/>
        <v/>
      </c>
      <c r="O13" s="76" t="str">
        <f t="shared" si="3"/>
        <v/>
      </c>
    </row>
    <row r="14" spans="1:15" customFormat="1" x14ac:dyDescent="0.25">
      <c r="A14" s="77"/>
      <c r="B14" s="49"/>
      <c r="C14" s="188"/>
      <c r="D14" s="42" t="str">
        <f>IF($B14 = "", "",INDEX(F_Kategoriak!$E$2:$E$111,MATCH($B14,F_Kategoriak!$D$2:$D$111,0)))</f>
        <v/>
      </c>
      <c r="E14" s="47" t="str">
        <f>IF(ISBLANK($B14),"",COUNTIFS('2. Team composition'!$A$3:$A$250,$A14,'2. Team composition'!$B$3:$B$250,"&lt;&gt;Igen"))</f>
        <v/>
      </c>
      <c r="F14" s="47" t="str">
        <f>IF(ISBLANK($B14),"",COUNTIFS('2. Team composition'!$A$3:$A$250,$A14,'2. Team composition'!$B$3:$B$250,"Igen"))</f>
        <v/>
      </c>
      <c r="G14" s="47" t="str">
        <f>IF(ISBLANK($B14),"",COUNTIF('3. Accompanying persons'!$C13:$C111,$A14))</f>
        <v/>
      </c>
      <c r="H14" s="43" t="str">
        <f t="shared" si="0"/>
        <v/>
      </c>
      <c r="I14" s="43" t="str">
        <f t="shared" si="1"/>
        <v/>
      </c>
      <c r="J14" s="43" t="str">
        <f>IF(ISBLANK($B14), "",INDEX(F_Kategoriak!$K$2:$K$111,MATCH($D14,F_Kategoriak!$E$2:$E$111,0)))</f>
        <v/>
      </c>
      <c r="K14" s="43" t="str">
        <f>IF(ISBLANK($B14), "",INDEX(F_Kategoriak!$L$2:$L$111,MATCH($D14,F_Kategoriak!$E$2:$E$111,0)))</f>
        <v/>
      </c>
      <c r="L14" s="132" t="str">
        <f>IF(ISBLANK($B14), "",INDEX(F_Kategoriak!$F$2:$F$111,MATCH($D14,F_Kategoriak!$E$2:$E$111,0)))</f>
        <v/>
      </c>
      <c r="M14" s="43" t="str">
        <f>IF(ISBLANK($B14),"",COUNTIFS('2. Team composition'!$A$3:$A$250,$A14,'2. Team composition'!$B$3:$B$250,"&lt;&gt;Igen",'2. Team composition'!$H$3:$H$250,TRUE))</f>
        <v/>
      </c>
      <c r="N14" s="43" t="str">
        <f t="shared" si="2"/>
        <v/>
      </c>
      <c r="O14" s="76" t="str">
        <f t="shared" si="3"/>
        <v/>
      </c>
    </row>
    <row r="15" spans="1:15" customFormat="1" x14ac:dyDescent="0.25">
      <c r="A15" s="77"/>
      <c r="B15" s="49"/>
      <c r="C15" s="188"/>
      <c r="D15" s="42" t="str">
        <f>IF($B15 = "", "",INDEX(F_Kategoriak!$E$2:$E$111,MATCH($B15,F_Kategoriak!$D$2:$D$111,0)))</f>
        <v/>
      </c>
      <c r="E15" s="47" t="str">
        <f>IF(ISBLANK($B15),"",COUNTIFS('2. Team composition'!$A$3:$A$250,$A15,'2. Team composition'!$B$3:$B$250,"&lt;&gt;Igen"))</f>
        <v/>
      </c>
      <c r="F15" s="47" t="str">
        <f>IF(ISBLANK($B15),"",COUNTIFS('2. Team composition'!$A$3:$A$250,$A15,'2. Team composition'!$B$3:$B$250,"Igen"))</f>
        <v/>
      </c>
      <c r="G15" s="47" t="str">
        <f>IF(ISBLANK($B15),"",COUNTIF('3. Accompanying persons'!$C14:$C112,$A15))</f>
        <v/>
      </c>
      <c r="H15" s="43" t="str">
        <f t="shared" si="0"/>
        <v/>
      </c>
      <c r="I15" s="43" t="str">
        <f t="shared" si="1"/>
        <v/>
      </c>
      <c r="J15" s="43" t="str">
        <f>IF(ISBLANK($B15), "",INDEX(F_Kategoriak!$K$2:$K$111,MATCH($D15,F_Kategoriak!$E$2:$E$111,0)))</f>
        <v/>
      </c>
      <c r="K15" s="43" t="str">
        <f>IF(ISBLANK($B15), "",INDEX(F_Kategoriak!$L$2:$L$111,MATCH($D15,F_Kategoriak!$E$2:$E$111,0)))</f>
        <v/>
      </c>
      <c r="L15" s="132" t="str">
        <f>IF(ISBLANK($B15), "",INDEX(F_Kategoriak!$F$2:$F$111,MATCH($D15,F_Kategoriak!$E$2:$E$111,0)))</f>
        <v/>
      </c>
      <c r="M15" s="43" t="str">
        <f>IF(ISBLANK($B15),"",COUNTIFS('2. Team composition'!$A$3:$A$250,$A15,'2. Team composition'!$B$3:$B$250,"&lt;&gt;Igen",'2. Team composition'!$H$3:$H$250,TRUE))</f>
        <v/>
      </c>
      <c r="N15" s="43" t="str">
        <f t="shared" si="2"/>
        <v/>
      </c>
      <c r="O15" s="76" t="str">
        <f t="shared" si="3"/>
        <v/>
      </c>
    </row>
    <row r="16" spans="1:15" customFormat="1" x14ac:dyDescent="0.25">
      <c r="A16" s="77"/>
      <c r="B16" s="49"/>
      <c r="C16" s="188"/>
      <c r="D16" s="42" t="str">
        <f>IF($B16 = "", "",INDEX(F_Kategoriak!$E$2:$E$111,MATCH($B16,F_Kategoriak!$D$2:$D$111,0)))</f>
        <v/>
      </c>
      <c r="E16" s="47" t="str">
        <f>IF(ISBLANK($B16),"",COUNTIFS('2. Team composition'!$A$3:$A$250,$A16,'2. Team composition'!$B$3:$B$250,"&lt;&gt;Igen"))</f>
        <v/>
      </c>
      <c r="F16" s="47" t="str">
        <f>IF(ISBLANK($B16),"",COUNTIFS('2. Team composition'!$A$3:$A$250,$A16,'2. Team composition'!$B$3:$B$250,"Igen"))</f>
        <v/>
      </c>
      <c r="G16" s="47" t="str">
        <f>IF(ISBLANK($B16),"",COUNTIF('3. Accompanying persons'!$C15:$C113,$A16))</f>
        <v/>
      </c>
      <c r="H16" s="43" t="str">
        <f t="shared" si="0"/>
        <v/>
      </c>
      <c r="I16" s="43" t="str">
        <f t="shared" si="1"/>
        <v/>
      </c>
      <c r="J16" s="43" t="str">
        <f>IF(ISBLANK($B16), "",INDEX(F_Kategoriak!$K$2:$K$111,MATCH($D16,F_Kategoriak!$E$2:$E$111,0)))</f>
        <v/>
      </c>
      <c r="K16" s="43" t="str">
        <f>IF(ISBLANK($B16), "",INDEX(F_Kategoriak!$L$2:$L$111,MATCH($D16,F_Kategoriak!$E$2:$E$111,0)))</f>
        <v/>
      </c>
      <c r="L16" s="132" t="str">
        <f>IF(ISBLANK($B16), "",INDEX(F_Kategoriak!$F$2:$F$111,MATCH($D16,F_Kategoriak!$E$2:$E$111,0)))</f>
        <v/>
      </c>
      <c r="M16" s="43" t="str">
        <f>IF(ISBLANK($B16),"",COUNTIFS('2. Team composition'!$A$3:$A$250,$A16,'2. Team composition'!$B$3:$B$250,"&lt;&gt;Igen",'2. Team composition'!$H$3:$H$250,TRUE))</f>
        <v/>
      </c>
      <c r="N16" s="43" t="str">
        <f t="shared" si="2"/>
        <v/>
      </c>
      <c r="O16" s="76" t="str">
        <f t="shared" si="3"/>
        <v/>
      </c>
    </row>
    <row r="17" spans="1:15" customFormat="1" x14ac:dyDescent="0.25">
      <c r="A17" s="77"/>
      <c r="B17" s="49"/>
      <c r="C17" s="188"/>
      <c r="D17" s="42" t="str">
        <f>IF($B17 = "", "",INDEX(F_Kategoriak!$E$2:$E$111,MATCH($B17,F_Kategoriak!$D$2:$D$111,0)))</f>
        <v/>
      </c>
      <c r="E17" s="47" t="str">
        <f>IF(ISBLANK($B17),"",COUNTIFS('2. Team composition'!$A$3:$A$250,$A17,'2. Team composition'!$B$3:$B$250,"&lt;&gt;Igen"))</f>
        <v/>
      </c>
      <c r="F17" s="47" t="str">
        <f>IF(ISBLANK($B17),"",COUNTIFS('2. Team composition'!$A$3:$A$250,$A17,'2. Team composition'!$B$3:$B$250,"Igen"))</f>
        <v/>
      </c>
      <c r="G17" s="47" t="str">
        <f>IF(ISBLANK($B17),"",COUNTIF('3. Accompanying persons'!$C16:$C114,$A17))</f>
        <v/>
      </c>
      <c r="H17" s="43" t="str">
        <f t="shared" si="0"/>
        <v/>
      </c>
      <c r="I17" s="43" t="str">
        <f t="shared" si="1"/>
        <v/>
      </c>
      <c r="J17" s="43" t="str">
        <f>IF(ISBLANK($B17), "",INDEX(F_Kategoriak!$K$2:$K$111,MATCH($D17,F_Kategoriak!$E$2:$E$111,0)))</f>
        <v/>
      </c>
      <c r="K17" s="43" t="str">
        <f>IF(ISBLANK($B17), "",INDEX(F_Kategoriak!$L$2:$L$111,MATCH($D17,F_Kategoriak!$E$2:$E$111,0)))</f>
        <v/>
      </c>
      <c r="L17" s="132" t="str">
        <f>IF(ISBLANK($B17), "",INDEX(F_Kategoriak!$F$2:$F$111,MATCH($D17,F_Kategoriak!$E$2:$E$111,0)))</f>
        <v/>
      </c>
      <c r="M17" s="43" t="str">
        <f>IF(ISBLANK($B17),"",COUNTIFS('2. Team composition'!$A$3:$A$250,$A17,'2. Team composition'!$B$3:$B$250,"&lt;&gt;Igen",'2. Team composition'!$H$3:$H$250,TRUE))</f>
        <v/>
      </c>
      <c r="N17" s="43" t="str">
        <f t="shared" si="2"/>
        <v/>
      </c>
      <c r="O17" s="76" t="str">
        <f t="shared" si="3"/>
        <v/>
      </c>
    </row>
    <row r="18" spans="1:15" customFormat="1" x14ac:dyDescent="0.25">
      <c r="A18" s="77"/>
      <c r="B18" s="49"/>
      <c r="C18" s="188"/>
      <c r="D18" s="42" t="str">
        <f>IF($B18 = "", "",INDEX(F_Kategoriak!$E$2:$E$111,MATCH($B18,F_Kategoriak!$D$2:$D$111,0)))</f>
        <v/>
      </c>
      <c r="E18" s="47" t="str">
        <f>IF(ISBLANK($B18),"",COUNTIFS('2. Team composition'!$A$3:$A$250,$A18,'2. Team composition'!$B$3:$B$250,"&lt;&gt;Igen"))</f>
        <v/>
      </c>
      <c r="F18" s="47" t="str">
        <f>IF(ISBLANK($B18),"",COUNTIFS('2. Team composition'!$A$3:$A$250,$A18,'2. Team composition'!$B$3:$B$250,"Igen"))</f>
        <v/>
      </c>
      <c r="G18" s="47" t="str">
        <f>IF(ISBLANK($B18),"",COUNTIF('3. Accompanying persons'!$C17:$C115,$A18))</f>
        <v/>
      </c>
      <c r="H18" s="43" t="str">
        <f t="shared" si="0"/>
        <v/>
      </c>
      <c r="I18" s="43" t="str">
        <f t="shared" si="1"/>
        <v/>
      </c>
      <c r="J18" s="43" t="str">
        <f>IF(ISBLANK($B18), "",INDEX(F_Kategoriak!$K$2:$K$111,MATCH($D18,F_Kategoriak!$E$2:$E$111,0)))</f>
        <v/>
      </c>
      <c r="K18" s="43" t="str">
        <f>IF(ISBLANK($B18), "",INDEX(F_Kategoriak!$L$2:$L$111,MATCH($D18,F_Kategoriak!$E$2:$E$111,0)))</f>
        <v/>
      </c>
      <c r="L18" s="132" t="str">
        <f>IF(ISBLANK($B18), "",INDEX(F_Kategoriak!$F$2:$F$111,MATCH($D18,F_Kategoriak!$E$2:$E$111,0)))</f>
        <v/>
      </c>
      <c r="M18" s="43" t="str">
        <f>IF(ISBLANK($B18),"",COUNTIFS('2. Team composition'!$A$3:$A$250,$A18,'2. Team composition'!$B$3:$B$250,"&lt;&gt;Igen",'2. Team composition'!$H$3:$H$250,TRUE))</f>
        <v/>
      </c>
      <c r="N18" s="43" t="str">
        <f t="shared" si="2"/>
        <v/>
      </c>
      <c r="O18" s="76" t="str">
        <f t="shared" si="3"/>
        <v/>
      </c>
    </row>
    <row r="19" spans="1:15" customFormat="1" x14ac:dyDescent="0.25">
      <c r="A19" s="77"/>
      <c r="B19" s="49"/>
      <c r="C19" s="188"/>
      <c r="D19" s="42" t="str">
        <f>IF($B19 = "", "",INDEX(F_Kategoriak!$E$2:$E$111,MATCH($B19,F_Kategoriak!$D$2:$D$111,0)))</f>
        <v/>
      </c>
      <c r="E19" s="47" t="str">
        <f>IF(ISBLANK($B19),"",COUNTIFS('2. Team composition'!$A$3:$A$250,$A19,'2. Team composition'!$B$3:$B$250,"&lt;&gt;Igen"))</f>
        <v/>
      </c>
      <c r="F19" s="47" t="str">
        <f>IF(ISBLANK($B19),"",COUNTIFS('2. Team composition'!$A$3:$A$250,$A19,'2. Team composition'!$B$3:$B$250,"Igen"))</f>
        <v/>
      </c>
      <c r="G19" s="47" t="str">
        <f>IF(ISBLANK($B19),"",COUNTIF('3. Accompanying persons'!$C18:$C116,$A19))</f>
        <v/>
      </c>
      <c r="H19" s="43" t="str">
        <f t="shared" si="0"/>
        <v/>
      </c>
      <c r="I19" s="43" t="str">
        <f t="shared" si="1"/>
        <v/>
      </c>
      <c r="J19" s="43" t="str">
        <f>IF(ISBLANK($B19), "",INDEX(F_Kategoriak!$K$2:$K$111,MATCH($D19,F_Kategoriak!$E$2:$E$111,0)))</f>
        <v/>
      </c>
      <c r="K19" s="43" t="str">
        <f>IF(ISBLANK($B19), "",INDEX(F_Kategoriak!$L$2:$L$111,MATCH($D19,F_Kategoriak!$E$2:$E$111,0)))</f>
        <v/>
      </c>
      <c r="L19" s="132" t="str">
        <f>IF(ISBLANK($B19), "",INDEX(F_Kategoriak!$F$2:$F$111,MATCH($D19,F_Kategoriak!$E$2:$E$111,0)))</f>
        <v/>
      </c>
      <c r="M19" s="43" t="str">
        <f>IF(ISBLANK($B19),"",COUNTIFS('2. Team composition'!$A$3:$A$250,$A19,'2. Team composition'!$B$3:$B$250,"&lt;&gt;Igen",'2. Team composition'!$H$3:$H$250,TRUE))</f>
        <v/>
      </c>
      <c r="N19" s="43" t="str">
        <f t="shared" si="2"/>
        <v/>
      </c>
      <c r="O19" s="76" t="str">
        <f t="shared" si="3"/>
        <v/>
      </c>
    </row>
    <row r="20" spans="1:15" customFormat="1" x14ac:dyDescent="0.25">
      <c r="A20" s="77"/>
      <c r="B20" s="49"/>
      <c r="C20" s="188"/>
      <c r="D20" s="42" t="str">
        <f>IF($B20 = "", "",INDEX(F_Kategoriak!$E$2:$E$111,MATCH($B20,F_Kategoriak!$D$2:$D$111,0)))</f>
        <v/>
      </c>
      <c r="E20" s="47" t="str">
        <f>IF(ISBLANK($B20),"",COUNTIFS('2. Team composition'!$A$3:$A$250,$A20,'2. Team composition'!$B$3:$B$250,"&lt;&gt;Igen"))</f>
        <v/>
      </c>
      <c r="F20" s="47" t="str">
        <f>IF(ISBLANK($B20),"",COUNTIFS('2. Team composition'!$A$3:$A$250,$A20,'2. Team composition'!$B$3:$B$250,"Igen"))</f>
        <v/>
      </c>
      <c r="G20" s="47" t="str">
        <f>IF(ISBLANK($B20),"",COUNTIF('3. Accompanying persons'!$C19:$C117,$A20))</f>
        <v/>
      </c>
      <c r="H20" s="43" t="str">
        <f t="shared" si="0"/>
        <v/>
      </c>
      <c r="I20" s="43" t="str">
        <f t="shared" si="1"/>
        <v/>
      </c>
      <c r="J20" s="43" t="str">
        <f>IF(ISBLANK($B20), "",INDEX(F_Kategoriak!$K$2:$K$111,MATCH($D20,F_Kategoriak!$E$2:$E$111,0)))</f>
        <v/>
      </c>
      <c r="K20" s="43" t="str">
        <f>IF(ISBLANK($B20), "",INDEX(F_Kategoriak!$L$2:$L$111,MATCH($D20,F_Kategoriak!$E$2:$E$111,0)))</f>
        <v/>
      </c>
      <c r="L20" s="132" t="str">
        <f>IF(ISBLANK($B20), "",INDEX(F_Kategoriak!$F$2:$F$111,MATCH($D20,F_Kategoriak!$E$2:$E$111,0)))</f>
        <v/>
      </c>
      <c r="M20" s="43" t="str">
        <f>IF(ISBLANK($B20),"",COUNTIFS('2. Team composition'!$A$3:$A$250,$A20,'2. Team composition'!$B$3:$B$250,"&lt;&gt;Igen",'2. Team composition'!$H$3:$H$250,TRUE))</f>
        <v/>
      </c>
      <c r="N20" s="43" t="str">
        <f t="shared" si="2"/>
        <v/>
      </c>
      <c r="O20" s="76" t="str">
        <f t="shared" si="3"/>
        <v/>
      </c>
    </row>
    <row r="21" spans="1:15" customFormat="1" x14ac:dyDescent="0.25">
      <c r="A21" s="77"/>
      <c r="B21" s="49"/>
      <c r="C21" s="188"/>
      <c r="D21" s="42" t="str">
        <f>IF($B21 = "", "",INDEX(F_Kategoriak!$E$2:$E$111,MATCH($B21,F_Kategoriak!$D$2:$D$111,0)))</f>
        <v/>
      </c>
      <c r="E21" s="47" t="str">
        <f>IF(ISBLANK($B21),"",COUNTIFS('2. Team composition'!$A$3:$A$250,$A21,'2. Team composition'!$B$3:$B$250,"&lt;&gt;Igen"))</f>
        <v/>
      </c>
      <c r="F21" s="47" t="str">
        <f>IF(ISBLANK($B21),"",COUNTIFS('2. Team composition'!$A$3:$A$250,$A21,'2. Team composition'!$B$3:$B$250,"Igen"))</f>
        <v/>
      </c>
      <c r="G21" s="47" t="str">
        <f>IF(ISBLANK($B21),"",COUNTIF('3. Accompanying persons'!$C20:$C118,$A21))</f>
        <v/>
      </c>
      <c r="H21" s="43" t="str">
        <f t="shared" si="0"/>
        <v/>
      </c>
      <c r="I21" s="43" t="str">
        <f t="shared" si="1"/>
        <v/>
      </c>
      <c r="J21" s="43" t="str">
        <f>IF(ISBLANK($B21), "",INDEX(F_Kategoriak!$K$2:$K$111,MATCH($D21,F_Kategoriak!$E$2:$E$111,0)))</f>
        <v/>
      </c>
      <c r="K21" s="43" t="str">
        <f>IF(ISBLANK($B21), "",INDEX(F_Kategoriak!$L$2:$L$111,MATCH($D21,F_Kategoriak!$E$2:$E$111,0)))</f>
        <v/>
      </c>
      <c r="L21" s="132" t="str">
        <f>IF(ISBLANK($B21), "",INDEX(F_Kategoriak!$F$2:$F$111,MATCH($D21,F_Kategoriak!$E$2:$E$111,0)))</f>
        <v/>
      </c>
      <c r="M21" s="43" t="str">
        <f>IF(ISBLANK($B21),"",COUNTIFS('2. Team composition'!$A$3:$A$250,$A21,'2. Team composition'!$B$3:$B$250,"&lt;&gt;Igen",'2. Team composition'!$H$3:$H$250,TRUE))</f>
        <v/>
      </c>
      <c r="N21" s="43" t="str">
        <f t="shared" si="2"/>
        <v/>
      </c>
      <c r="O21" s="76" t="str">
        <f t="shared" si="3"/>
        <v/>
      </c>
    </row>
    <row r="22" spans="1:15" customFormat="1" x14ac:dyDescent="0.25">
      <c r="A22" s="192"/>
      <c r="B22" s="49"/>
      <c r="C22" s="188"/>
      <c r="D22" s="42" t="str">
        <f>IF($B22 = "", "",INDEX(F_Kategoriak!$E$2:$E$111,MATCH($B22,F_Kategoriak!$D$2:$D$111,0)))</f>
        <v/>
      </c>
      <c r="E22" s="47" t="str">
        <f>IF(ISBLANK($B22),"",COUNTIFS('2. Team composition'!$A$3:$A$250,$A22,'2. Team composition'!$B$3:$B$250,"&lt;&gt;Igen"))</f>
        <v/>
      </c>
      <c r="F22" s="47" t="str">
        <f>IF(ISBLANK($B22),"",COUNTIFS('2. Team composition'!$A$3:$A$250,$A22,'2. Team composition'!$B$3:$B$250,"Igen"))</f>
        <v/>
      </c>
      <c r="G22" s="47" t="str">
        <f>IF(ISBLANK($B22),"",COUNTIF('3. Accompanying persons'!$C21:$C119,$A22))</f>
        <v/>
      </c>
      <c r="H22" s="43" t="str">
        <f t="shared" si="0"/>
        <v/>
      </c>
      <c r="I22" s="43" t="str">
        <f t="shared" si="1"/>
        <v/>
      </c>
      <c r="J22" s="43" t="str">
        <f>IF(ISBLANK($B22), "",INDEX(F_Kategoriak!$K$2:$K$111,MATCH($D22,F_Kategoriak!$E$2:$E$111,0)))</f>
        <v/>
      </c>
      <c r="K22" s="43" t="str">
        <f>IF(ISBLANK($B22), "",INDEX(F_Kategoriak!$L$2:$L$111,MATCH($D22,F_Kategoriak!$E$2:$E$111,0)))</f>
        <v/>
      </c>
      <c r="L22" s="132" t="str">
        <f>IF(ISBLANK($B22), "",INDEX(F_Kategoriak!$F$2:$F$111,MATCH($D22,F_Kategoriak!$E$2:$E$111,0)))</f>
        <v/>
      </c>
      <c r="M22" s="43" t="str">
        <f>IF(ISBLANK($B22),"",COUNTIFS('2. Team composition'!$A$3:$A$250,$A22,'2. Team composition'!$B$3:$B$250,"&lt;&gt;Igen",'2. Team composition'!$H$3:$H$250,TRUE))</f>
        <v/>
      </c>
      <c r="N22" s="43" t="str">
        <f t="shared" si="2"/>
        <v/>
      </c>
      <c r="O22" s="76" t="str">
        <f t="shared" si="3"/>
        <v/>
      </c>
    </row>
    <row r="23" spans="1:15" customFormat="1" x14ac:dyDescent="0.25">
      <c r="A23" s="77"/>
      <c r="B23" s="49"/>
      <c r="C23" s="188"/>
      <c r="D23" s="42" t="str">
        <f>IF($B23 = "", "",INDEX(F_Kategoriak!$E$2:$E$111,MATCH($B23,F_Kategoriak!$D$2:$D$111,0)))</f>
        <v/>
      </c>
      <c r="E23" s="47" t="str">
        <f>IF(ISBLANK($B23),"",COUNTIFS('2. Team composition'!$A$3:$A$250,$A23,'2. Team composition'!$B$3:$B$250,"&lt;&gt;Igen"))</f>
        <v/>
      </c>
      <c r="F23" s="47" t="str">
        <f>IF(ISBLANK($B23),"",COUNTIFS('2. Team composition'!$A$3:$A$250,$A23,'2. Team composition'!$B$3:$B$250,"Igen"))</f>
        <v/>
      </c>
      <c r="G23" s="47" t="str">
        <f>IF(ISBLANK($B23),"",COUNTIF('3. Accompanying persons'!$C22:$C120,$A23))</f>
        <v/>
      </c>
      <c r="H23" s="43" t="str">
        <f t="shared" si="0"/>
        <v/>
      </c>
      <c r="I23" s="43" t="str">
        <f t="shared" si="1"/>
        <v/>
      </c>
      <c r="J23" s="43" t="str">
        <f>IF(ISBLANK($B23), "",INDEX(F_Kategoriak!$K$2:$K$111,MATCH($D23,F_Kategoriak!$E$2:$E$111,0)))</f>
        <v/>
      </c>
      <c r="K23" s="43" t="str">
        <f>IF(ISBLANK($B23), "",INDEX(F_Kategoriak!$L$2:$L$111,MATCH($D23,F_Kategoriak!$E$2:$E$111,0)))</f>
        <v/>
      </c>
      <c r="L23" s="132" t="str">
        <f>IF(ISBLANK($B23), "",INDEX(F_Kategoriak!$F$2:$F$111,MATCH($D23,F_Kategoriak!$E$2:$E$111,0)))</f>
        <v/>
      </c>
      <c r="M23" s="43" t="str">
        <f>IF(ISBLANK($B23),"",COUNTIFS('2. Team composition'!$A$3:$A$250,$A23,'2. Team composition'!$B$3:$B$250,"&lt;&gt;Igen",'2. Team composition'!$H$3:$H$250,TRUE))</f>
        <v/>
      </c>
      <c r="N23" s="43" t="str">
        <f t="shared" si="2"/>
        <v/>
      </c>
      <c r="O23" s="76" t="str">
        <f t="shared" si="3"/>
        <v/>
      </c>
    </row>
    <row r="24" spans="1:15" customFormat="1" x14ac:dyDescent="0.25">
      <c r="A24" s="77"/>
      <c r="B24" s="49"/>
      <c r="C24" s="188"/>
      <c r="D24" s="42" t="str">
        <f>IF($B24 = "", "",INDEX(F_Kategoriak!$E$2:$E$111,MATCH($B24,F_Kategoriak!$D$2:$D$111,0)))</f>
        <v/>
      </c>
      <c r="E24" s="47" t="str">
        <f>IF(ISBLANK($B24),"",COUNTIFS('2. Team composition'!$A$3:$A$250,$A24,'2. Team composition'!$B$3:$B$250,"&lt;&gt;Igen"))</f>
        <v/>
      </c>
      <c r="F24" s="47" t="str">
        <f>IF(ISBLANK($B24),"",COUNTIFS('2. Team composition'!$A$3:$A$250,$A24,'2. Team composition'!$B$3:$B$250,"Igen"))</f>
        <v/>
      </c>
      <c r="G24" s="47" t="str">
        <f>IF(ISBLANK($B24),"",COUNTIF('3. Accompanying persons'!$C23:$C121,$A24))</f>
        <v/>
      </c>
      <c r="H24" s="43" t="str">
        <f t="shared" si="0"/>
        <v/>
      </c>
      <c r="I24" s="43" t="str">
        <f t="shared" si="1"/>
        <v/>
      </c>
      <c r="J24" s="43" t="str">
        <f>IF(ISBLANK($B24), "",INDEX(F_Kategoriak!$K$2:$K$111,MATCH($D24,F_Kategoriak!$E$2:$E$111,0)))</f>
        <v/>
      </c>
      <c r="K24" s="43" t="str">
        <f>IF(ISBLANK($B24), "",INDEX(F_Kategoriak!$L$2:$L$111,MATCH($D24,F_Kategoriak!$E$2:$E$111,0)))</f>
        <v/>
      </c>
      <c r="L24" s="132" t="str">
        <f>IF(ISBLANK($B24), "",INDEX(F_Kategoriak!$F$2:$F$111,MATCH($D24,F_Kategoriak!$E$2:$E$111,0)))</f>
        <v/>
      </c>
      <c r="M24" s="43" t="str">
        <f>IF(ISBLANK($B24),"",COUNTIFS('2. Team composition'!$A$3:$A$250,$A24,'2. Team composition'!$B$3:$B$250,"&lt;&gt;Igen",'2. Team composition'!$H$3:$H$250,TRUE))</f>
        <v/>
      </c>
      <c r="N24" s="43" t="str">
        <f t="shared" si="2"/>
        <v/>
      </c>
      <c r="O24" s="76" t="str">
        <f t="shared" si="3"/>
        <v/>
      </c>
    </row>
    <row r="25" spans="1:15" customFormat="1" x14ac:dyDescent="0.25">
      <c r="A25" s="77"/>
      <c r="B25" s="49"/>
      <c r="C25" s="188"/>
      <c r="D25" s="42" t="str">
        <f>IF($B25 = "", "",INDEX(F_Kategoriak!$E$2:$E$111,MATCH($B25,F_Kategoriak!$D$2:$D$111,0)))</f>
        <v/>
      </c>
      <c r="E25" s="47" t="str">
        <f>IF(ISBLANK($B25),"",COUNTIFS('2. Team composition'!$A$3:$A$250,$A25,'2. Team composition'!$B$3:$B$250,"&lt;&gt;Igen"))</f>
        <v/>
      </c>
      <c r="F25" s="47" t="str">
        <f>IF(ISBLANK($B25),"",COUNTIFS('2. Team composition'!$A$3:$A$250,$A25,'2. Team composition'!$B$3:$B$250,"Igen"))</f>
        <v/>
      </c>
      <c r="G25" s="47" t="str">
        <f>IF(ISBLANK($B25),"",COUNTIF('3. Accompanying persons'!$C24:$C122,$A25))</f>
        <v/>
      </c>
      <c r="H25" s="43" t="str">
        <f t="shared" si="0"/>
        <v/>
      </c>
      <c r="I25" s="43" t="str">
        <f t="shared" si="1"/>
        <v/>
      </c>
      <c r="J25" s="43" t="str">
        <f>IF(ISBLANK($B25), "",INDEX(F_Kategoriak!$K$2:$K$111,MATCH($D25,F_Kategoriak!$E$2:$E$111,0)))</f>
        <v/>
      </c>
      <c r="K25" s="43" t="str">
        <f>IF(ISBLANK($B25), "",INDEX(F_Kategoriak!$L$2:$L$111,MATCH($D25,F_Kategoriak!$E$2:$E$111,0)))</f>
        <v/>
      </c>
      <c r="L25" s="132" t="str">
        <f>IF(ISBLANK($B25), "",INDEX(F_Kategoriak!$F$2:$F$111,MATCH($D25,F_Kategoriak!$E$2:$E$111,0)))</f>
        <v/>
      </c>
      <c r="M25" s="43" t="str">
        <f>IF(ISBLANK($B25),"",COUNTIFS('2. Team composition'!$A$3:$A$250,$A25,'2. Team composition'!$B$3:$B$250,"&lt;&gt;Igen",'2. Team composition'!$H$3:$H$250,TRUE))</f>
        <v/>
      </c>
      <c r="N25" s="43" t="str">
        <f t="shared" si="2"/>
        <v/>
      </c>
      <c r="O25" s="76" t="str">
        <f t="shared" si="3"/>
        <v/>
      </c>
    </row>
    <row r="26" spans="1:15" customFormat="1" x14ac:dyDescent="0.25">
      <c r="A26" s="77"/>
      <c r="B26" s="49"/>
      <c r="C26" s="188"/>
      <c r="D26" s="42" t="str">
        <f>IF($B26 = "", "",INDEX(F_Kategoriak!$E$2:$E$111,MATCH($B26,F_Kategoriak!$D$2:$D$111,0)))</f>
        <v/>
      </c>
      <c r="E26" s="47" t="str">
        <f>IF(ISBLANK($B26),"",COUNTIFS('2. Team composition'!$A$3:$A$250,$A26,'2. Team composition'!$B$3:$B$250,"&lt;&gt;Igen"))</f>
        <v/>
      </c>
      <c r="F26" s="47" t="str">
        <f>IF(ISBLANK($B26),"",COUNTIFS('2. Team composition'!$A$3:$A$250,$A26,'2. Team composition'!$B$3:$B$250,"Igen"))</f>
        <v/>
      </c>
      <c r="G26" s="47" t="str">
        <f>IF(ISBLANK($B26),"",COUNTIF('3. Accompanying persons'!$C25:$C123,$A26))</f>
        <v/>
      </c>
      <c r="H26" s="43" t="str">
        <f t="shared" si="0"/>
        <v/>
      </c>
      <c r="I26" s="43" t="str">
        <f t="shared" si="1"/>
        <v/>
      </c>
      <c r="J26" s="43" t="str">
        <f>IF(ISBLANK($B26), "",INDEX(F_Kategoriak!$K$2:$K$111,MATCH($D26,F_Kategoriak!$E$2:$E$111,0)))</f>
        <v/>
      </c>
      <c r="K26" s="43" t="str">
        <f>IF(ISBLANK($B26), "",INDEX(F_Kategoriak!$L$2:$L$111,MATCH($D26,F_Kategoriak!$E$2:$E$111,0)))</f>
        <v/>
      </c>
      <c r="L26" s="132" t="str">
        <f>IF(ISBLANK($B26), "",INDEX(F_Kategoriak!$F$2:$F$111,MATCH($D26,F_Kategoriak!$E$2:$E$111,0)))</f>
        <v/>
      </c>
      <c r="M26" s="43" t="str">
        <f>IF(ISBLANK($B26),"",COUNTIFS('2. Team composition'!$A$3:$A$250,$A26,'2. Team composition'!$B$3:$B$250,"&lt;&gt;Igen",'2. Team composition'!$H$3:$H$250,TRUE))</f>
        <v/>
      </c>
      <c r="N26" s="43" t="str">
        <f t="shared" si="2"/>
        <v/>
      </c>
      <c r="O26" s="76" t="str">
        <f t="shared" si="3"/>
        <v/>
      </c>
    </row>
    <row r="27" spans="1:15" customFormat="1" x14ac:dyDescent="0.25">
      <c r="A27" s="78"/>
      <c r="B27" s="49"/>
      <c r="C27" s="188"/>
      <c r="D27" s="42" t="str">
        <f>IF($B27 = "", "",INDEX(F_Kategoriak!$E$2:$E$111,MATCH($B27,F_Kategoriak!$D$2:$D$111,0)))</f>
        <v/>
      </c>
      <c r="E27" s="47" t="str">
        <f>IF(ISBLANK($B27),"",COUNTIFS('2. Team composition'!$A$3:$A$250,$A27,'2. Team composition'!$B$3:$B$250,"&lt;&gt;Igen"))</f>
        <v/>
      </c>
      <c r="F27" s="47" t="str">
        <f>IF(ISBLANK($B27),"",COUNTIFS('2. Team composition'!$A$3:$A$250,$A27,'2. Team composition'!$B$3:$B$250,"Igen"))</f>
        <v/>
      </c>
      <c r="G27" s="47" t="str">
        <f>IF(ISBLANK($B27),"",COUNTIF('3. Accompanying persons'!$C26:$C124,$A27))</f>
        <v/>
      </c>
      <c r="H27" s="43" t="str">
        <f t="shared" si="0"/>
        <v/>
      </c>
      <c r="I27" s="43" t="str">
        <f t="shared" si="1"/>
        <v/>
      </c>
      <c r="J27" s="43" t="str">
        <f>IF(ISBLANK($B27), "",INDEX(F_Kategoriak!$K$2:$K$111,MATCH($D27,F_Kategoriak!$E$2:$E$111,0)))</f>
        <v/>
      </c>
      <c r="K27" s="43" t="str">
        <f>IF(ISBLANK($B27), "",INDEX(F_Kategoriak!$L$2:$L$111,MATCH($D27,F_Kategoriak!$E$2:$E$111,0)))</f>
        <v/>
      </c>
      <c r="L27" s="132" t="str">
        <f>IF(ISBLANK($B27), "",INDEX(F_Kategoriak!$F$2:$F$111,MATCH($D27,F_Kategoriak!$E$2:$E$111,0)))</f>
        <v/>
      </c>
      <c r="M27" s="43" t="str">
        <f>IF(ISBLANK($B27),"",COUNTIFS('2. Team composition'!$A$3:$A$250,$A27,'2. Team composition'!$B$3:$B$250,"&lt;&gt;Igen",'2. Team composition'!$H$3:$H$250,TRUE))</f>
        <v/>
      </c>
      <c r="N27" s="43" t="str">
        <f t="shared" si="2"/>
        <v/>
      </c>
      <c r="O27" s="76" t="str">
        <f t="shared" si="3"/>
        <v/>
      </c>
    </row>
    <row r="28" spans="1:15" customFormat="1" x14ac:dyDescent="0.25">
      <c r="A28" s="77"/>
      <c r="B28" s="49"/>
      <c r="C28" s="188"/>
      <c r="D28" s="42" t="str">
        <f>IF($B28 = "", "",INDEX(F_Kategoriak!$E$2:$E$111,MATCH($B28,F_Kategoriak!$D$2:$D$111,0)))</f>
        <v/>
      </c>
      <c r="E28" s="47" t="str">
        <f>IF(ISBLANK($B28),"",COUNTIFS('2. Team composition'!$A$3:$A$250,$A28,'2. Team composition'!$B$3:$B$250,"&lt;&gt;Igen"))</f>
        <v/>
      </c>
      <c r="F28" s="47" t="str">
        <f>IF(ISBLANK($B28),"",COUNTIFS('2. Team composition'!$A$3:$A$250,$A28,'2. Team composition'!$B$3:$B$250,"Igen"))</f>
        <v/>
      </c>
      <c r="G28" s="47" t="str">
        <f>IF(ISBLANK($B28),"",COUNTIF('3. Accompanying persons'!$C27:$C125,$A28))</f>
        <v/>
      </c>
      <c r="H28" s="43" t="str">
        <f t="shared" si="0"/>
        <v/>
      </c>
      <c r="I28" s="43" t="str">
        <f t="shared" si="1"/>
        <v/>
      </c>
      <c r="J28" s="43" t="str">
        <f>IF(ISBLANK($B28), "",INDEX(F_Kategoriak!$K$2:$K$111,MATCH($D28,F_Kategoriak!$E$2:$E$111,0)))</f>
        <v/>
      </c>
      <c r="K28" s="43" t="str">
        <f>IF(ISBLANK($B28), "",INDEX(F_Kategoriak!$L$2:$L$111,MATCH($D28,F_Kategoriak!$E$2:$E$111,0)))</f>
        <v/>
      </c>
      <c r="L28" s="132" t="str">
        <f>IF(ISBLANK($B28), "",INDEX(F_Kategoriak!$F$2:$F$111,MATCH($D28,F_Kategoriak!$E$2:$E$111,0)))</f>
        <v/>
      </c>
      <c r="M28" s="43" t="str">
        <f>IF(ISBLANK($B28),"",COUNTIFS('2. Team composition'!$A$3:$A$250,$A28,'2. Team composition'!$B$3:$B$250,"&lt;&gt;Igen",'2. Team composition'!$H$3:$H$250,TRUE))</f>
        <v/>
      </c>
      <c r="N28" s="43" t="str">
        <f t="shared" si="2"/>
        <v/>
      </c>
      <c r="O28" s="76" t="str">
        <f t="shared" si="3"/>
        <v/>
      </c>
    </row>
    <row r="29" spans="1:15" customFormat="1" x14ac:dyDescent="0.25">
      <c r="A29" s="77"/>
      <c r="B29" s="49"/>
      <c r="C29" s="188"/>
      <c r="D29" s="42" t="str">
        <f>IF($B29 = "", "",INDEX(F_Kategoriak!$E$2:$E$111,MATCH($B29,F_Kategoriak!$D$2:$D$111,0)))</f>
        <v/>
      </c>
      <c r="E29" s="47" t="str">
        <f>IF(ISBLANK($B29),"",COUNTIFS('2. Team composition'!$A$3:$A$250,$A29,'2. Team composition'!$B$3:$B$250,"&lt;&gt;Igen"))</f>
        <v/>
      </c>
      <c r="F29" s="47" t="str">
        <f>IF(ISBLANK($B29),"",COUNTIFS('2. Team composition'!$A$3:$A$250,$A29,'2. Team composition'!$B$3:$B$250,"Igen"))</f>
        <v/>
      </c>
      <c r="G29" s="47" t="str">
        <f>IF(ISBLANK($B29),"",COUNTIF('3. Accompanying persons'!$C28:$C126,$A29))</f>
        <v/>
      </c>
      <c r="H29" s="43" t="str">
        <f t="shared" si="0"/>
        <v/>
      </c>
      <c r="I29" s="43" t="str">
        <f t="shared" si="1"/>
        <v/>
      </c>
      <c r="J29" s="43" t="str">
        <f>IF(ISBLANK($B29), "",INDEX(F_Kategoriak!$K$2:$K$111,MATCH($D29,F_Kategoriak!$E$2:$E$111,0)))</f>
        <v/>
      </c>
      <c r="K29" s="43" t="str">
        <f>IF(ISBLANK($B29), "",INDEX(F_Kategoriak!$L$2:$L$111,MATCH($D29,F_Kategoriak!$E$2:$E$111,0)))</f>
        <v/>
      </c>
      <c r="L29" s="132" t="str">
        <f>IF(ISBLANK($B29), "",INDEX(F_Kategoriak!$F$2:$F$111,MATCH($D29,F_Kategoriak!$E$2:$E$111,0)))</f>
        <v/>
      </c>
      <c r="M29" s="43" t="str">
        <f>IF(ISBLANK($B29),"",COUNTIFS('2. Team composition'!$A$3:$A$250,$A29,'2. Team composition'!$B$3:$B$250,"&lt;&gt;Igen",'2. Team composition'!$H$3:$H$250,TRUE))</f>
        <v/>
      </c>
      <c r="N29" s="43" t="str">
        <f t="shared" si="2"/>
        <v/>
      </c>
      <c r="O29" s="76" t="str">
        <f t="shared" si="3"/>
        <v/>
      </c>
    </row>
    <row r="30" spans="1:15" customFormat="1" x14ac:dyDescent="0.25">
      <c r="A30" s="77"/>
      <c r="B30" s="49"/>
      <c r="C30" s="188"/>
      <c r="D30" s="42" t="str">
        <f>IF($B30 = "", "",INDEX(F_Kategoriak!$E$2:$E$111,MATCH($B30,F_Kategoriak!$D$2:$D$111,0)))</f>
        <v/>
      </c>
      <c r="E30" s="47" t="str">
        <f>IF(ISBLANK($B30),"",COUNTIFS('2. Team composition'!$A$3:$A$250,$A30,'2. Team composition'!$B$3:$B$250,"&lt;&gt;Igen"))</f>
        <v/>
      </c>
      <c r="F30" s="47" t="str">
        <f>IF(ISBLANK($B30),"",COUNTIFS('2. Team composition'!$A$3:$A$250,$A30,'2. Team composition'!$B$3:$B$250,"Igen"))</f>
        <v/>
      </c>
      <c r="G30" s="47" t="str">
        <f>IF(ISBLANK($B30),"",COUNTIF('3. Accompanying persons'!$C29:$C127,$A30))</f>
        <v/>
      </c>
      <c r="H30" s="43" t="str">
        <f t="shared" si="0"/>
        <v/>
      </c>
      <c r="I30" s="43" t="str">
        <f t="shared" si="1"/>
        <v/>
      </c>
      <c r="J30" s="43" t="str">
        <f>IF(ISBLANK($B30), "",INDEX(F_Kategoriak!$K$2:$K$111,MATCH($D30,F_Kategoriak!$E$2:$E$111,0)))</f>
        <v/>
      </c>
      <c r="K30" s="43" t="str">
        <f>IF(ISBLANK($B30), "",INDEX(F_Kategoriak!$L$2:$L$111,MATCH($D30,F_Kategoriak!$E$2:$E$111,0)))</f>
        <v/>
      </c>
      <c r="L30" s="132" t="str">
        <f>IF(ISBLANK($B30), "",INDEX(F_Kategoriak!$F$2:$F$111,MATCH($D30,F_Kategoriak!$E$2:$E$111,0)))</f>
        <v/>
      </c>
      <c r="M30" s="43" t="str">
        <f>IF(ISBLANK($B30),"",COUNTIFS('2. Team composition'!$A$3:$A$250,$A30,'2. Team composition'!$B$3:$B$250,"&lt;&gt;Igen",'2. Team composition'!$H$3:$H$250,TRUE))</f>
        <v/>
      </c>
      <c r="N30" s="43" t="str">
        <f t="shared" si="2"/>
        <v/>
      </c>
      <c r="O30" s="76" t="str">
        <f t="shared" si="3"/>
        <v/>
      </c>
    </row>
    <row r="31" spans="1:15" customFormat="1" x14ac:dyDescent="0.25">
      <c r="A31" s="77"/>
      <c r="B31" s="49"/>
      <c r="C31" s="188"/>
      <c r="D31" s="42" t="str">
        <f>IF($B31 = "", "",INDEX(F_Kategoriak!$E$2:$E$111,MATCH($B31,F_Kategoriak!$D$2:$D$111,0)))</f>
        <v/>
      </c>
      <c r="E31" s="47" t="str">
        <f>IF(ISBLANK($B31),"",COUNTIFS('2. Team composition'!$A$3:$A$250,$A31,'2. Team composition'!$B$3:$B$250,"&lt;&gt;Igen"))</f>
        <v/>
      </c>
      <c r="F31" s="47" t="str">
        <f>IF(ISBLANK($B31),"",COUNTIFS('2. Team composition'!$A$3:$A$250,$A31,'2. Team composition'!$B$3:$B$250,"Igen"))</f>
        <v/>
      </c>
      <c r="G31" s="47" t="str">
        <f>IF(ISBLANK($B31),"",COUNTIF('3. Accompanying persons'!$C30:$C128,$A31))</f>
        <v/>
      </c>
      <c r="H31" s="43" t="str">
        <f t="shared" si="0"/>
        <v/>
      </c>
      <c r="I31" s="43" t="str">
        <f t="shared" si="1"/>
        <v/>
      </c>
      <c r="J31" s="43" t="str">
        <f>IF(ISBLANK($B31), "",INDEX(F_Kategoriak!$K$2:$K$111,MATCH($D31,F_Kategoriak!$E$2:$E$111,0)))</f>
        <v/>
      </c>
      <c r="K31" s="43" t="str">
        <f>IF(ISBLANK($B31), "",INDEX(F_Kategoriak!$L$2:$L$111,MATCH($D31,F_Kategoriak!$E$2:$E$111,0)))</f>
        <v/>
      </c>
      <c r="L31" s="132" t="str">
        <f>IF(ISBLANK($B31), "",INDEX(F_Kategoriak!$F$2:$F$111,MATCH($D31,F_Kategoriak!$E$2:$E$111,0)))</f>
        <v/>
      </c>
      <c r="M31" s="43" t="str">
        <f>IF(ISBLANK($B31),"",COUNTIFS('2. Team composition'!$A$3:$A$250,$A31,'2. Team composition'!$B$3:$B$250,"&lt;&gt;Igen",'2. Team composition'!$H$3:$H$250,TRUE))</f>
        <v/>
      </c>
      <c r="N31" s="43" t="str">
        <f t="shared" si="2"/>
        <v/>
      </c>
      <c r="O31" s="76" t="str">
        <f t="shared" si="3"/>
        <v/>
      </c>
    </row>
    <row r="32" spans="1:15" customFormat="1" x14ac:dyDescent="0.25">
      <c r="A32" s="77"/>
      <c r="B32" s="49"/>
      <c r="C32" s="188"/>
      <c r="D32" s="42" t="str">
        <f>IF($B32 = "", "",INDEX(F_Kategoriak!$E$2:$E$111,MATCH($B32,F_Kategoriak!$D$2:$D$111,0)))</f>
        <v/>
      </c>
      <c r="E32" s="47" t="str">
        <f>IF(ISBLANK($B32),"",COUNTIFS('2. Team composition'!$A$3:$A$250,$A32,'2. Team composition'!$B$3:$B$250,"&lt;&gt;Igen"))</f>
        <v/>
      </c>
      <c r="F32" s="47" t="str">
        <f>IF(ISBLANK($B32),"",COUNTIFS('2. Team composition'!$A$3:$A$250,$A32,'2. Team composition'!$B$3:$B$250,"Igen"))</f>
        <v/>
      </c>
      <c r="G32" s="47" t="str">
        <f>IF(ISBLANK($B32),"",COUNTIF('3. Accompanying persons'!$C31:$C129,$A32))</f>
        <v/>
      </c>
      <c r="H32" s="43" t="str">
        <f t="shared" si="0"/>
        <v/>
      </c>
      <c r="I32" s="43" t="str">
        <f t="shared" si="1"/>
        <v/>
      </c>
      <c r="J32" s="43" t="str">
        <f>IF(ISBLANK($B32), "",INDEX(F_Kategoriak!$K$2:$K$111,MATCH($D32,F_Kategoriak!$E$2:$E$111,0)))</f>
        <v/>
      </c>
      <c r="K32" s="43" t="str">
        <f>IF(ISBLANK($B32), "",INDEX(F_Kategoriak!$L$2:$L$111,MATCH($D32,F_Kategoriak!$E$2:$E$111,0)))</f>
        <v/>
      </c>
      <c r="L32" s="132" t="str">
        <f>IF(ISBLANK($B32), "",INDEX(F_Kategoriak!$F$2:$F$111,MATCH($D32,F_Kategoriak!$E$2:$E$111,0)))</f>
        <v/>
      </c>
      <c r="M32" s="43" t="str">
        <f>IF(ISBLANK($B32),"",COUNTIFS('2. Team composition'!$A$3:$A$250,$A32,'2. Team composition'!$B$3:$B$250,"&lt;&gt;Igen",'2. Team composition'!$H$3:$H$250,TRUE))</f>
        <v/>
      </c>
      <c r="N32" s="43" t="str">
        <f t="shared" si="2"/>
        <v/>
      </c>
      <c r="O32" s="76" t="str">
        <f t="shared" si="3"/>
        <v/>
      </c>
    </row>
    <row r="33" spans="1:15" customFormat="1" x14ac:dyDescent="0.25">
      <c r="A33" s="77"/>
      <c r="B33" s="49"/>
      <c r="C33" s="188"/>
      <c r="D33" s="42" t="str">
        <f>IF($B33 = "", "",INDEX(F_Kategoriak!$E$2:$E$111,MATCH($B33,F_Kategoriak!$D$2:$D$111,0)))</f>
        <v/>
      </c>
      <c r="E33" s="47" t="str">
        <f>IF(ISBLANK($B33),"",COUNTIFS('2. Team composition'!$A$3:$A$250,$A33,'2. Team composition'!$B$3:$B$250,"&lt;&gt;Igen"))</f>
        <v/>
      </c>
      <c r="F33" s="47" t="str">
        <f>IF(ISBLANK($B33),"",COUNTIFS('2. Team composition'!$A$3:$A$250,$A33,'2. Team composition'!$B$3:$B$250,"Igen"))</f>
        <v/>
      </c>
      <c r="G33" s="47" t="str">
        <f>IF(ISBLANK($B33),"",COUNTIF('3. Accompanying persons'!$C32:$C130,$A33))</f>
        <v/>
      </c>
      <c r="H33" s="43" t="str">
        <f t="shared" si="0"/>
        <v/>
      </c>
      <c r="I33" s="43" t="str">
        <f t="shared" si="1"/>
        <v/>
      </c>
      <c r="J33" s="43" t="str">
        <f>IF(ISBLANK($B33), "",INDEX(F_Kategoriak!$K$2:$K$111,MATCH($D33,F_Kategoriak!$E$2:$E$111,0)))</f>
        <v/>
      </c>
      <c r="K33" s="43" t="str">
        <f>IF(ISBLANK($B33), "",INDEX(F_Kategoriak!$L$2:$L$111,MATCH($D33,F_Kategoriak!$E$2:$E$111,0)))</f>
        <v/>
      </c>
      <c r="L33" s="132" t="str">
        <f>IF(ISBLANK($B33), "",INDEX(F_Kategoriak!$F$2:$F$111,MATCH($D33,F_Kategoriak!$E$2:$E$111,0)))</f>
        <v/>
      </c>
      <c r="M33" s="43" t="str">
        <f>IF(ISBLANK($B33),"",COUNTIFS('2. Team composition'!$A$3:$A$250,$A33,'2. Team composition'!$B$3:$B$250,"&lt;&gt;Igen",'2. Team composition'!$H$3:$H$250,TRUE))</f>
        <v/>
      </c>
      <c r="N33" s="43" t="str">
        <f t="shared" si="2"/>
        <v/>
      </c>
      <c r="O33" s="76" t="str">
        <f t="shared" si="3"/>
        <v/>
      </c>
    </row>
    <row r="34" spans="1:15" customFormat="1" x14ac:dyDescent="0.25">
      <c r="A34" s="77"/>
      <c r="B34" s="49"/>
      <c r="C34" s="188"/>
      <c r="D34" s="42" t="str">
        <f>IF($B34 = "", "",INDEX(F_Kategoriak!$E$2:$E$111,MATCH($B34,F_Kategoriak!$D$2:$D$111,0)))</f>
        <v/>
      </c>
      <c r="E34" s="47" t="str">
        <f>IF(ISBLANK($B34),"",COUNTIFS('2. Team composition'!$A$3:$A$250,$A34,'2. Team composition'!$B$3:$B$250,"&lt;&gt;Igen"))</f>
        <v/>
      </c>
      <c r="F34" s="47" t="str">
        <f>IF(ISBLANK($B34),"",COUNTIFS('2. Team composition'!$A$3:$A$250,$A34,'2. Team composition'!$B$3:$B$250,"Igen"))</f>
        <v/>
      </c>
      <c r="G34" s="47" t="str">
        <f>IF(ISBLANK($B34),"",COUNTIF('3. Accompanying persons'!$C33:$C131,$A34))</f>
        <v/>
      </c>
      <c r="H34" s="43" t="str">
        <f t="shared" si="0"/>
        <v/>
      </c>
      <c r="I34" s="43" t="str">
        <f t="shared" si="1"/>
        <v/>
      </c>
      <c r="J34" s="43" t="str">
        <f>IF(ISBLANK($B34), "",INDEX(F_Kategoriak!$K$2:$K$111,MATCH($D34,F_Kategoriak!$E$2:$E$111,0)))</f>
        <v/>
      </c>
      <c r="K34" s="43" t="str">
        <f>IF(ISBLANK($B34), "",INDEX(F_Kategoriak!$L$2:$L$111,MATCH($D34,F_Kategoriak!$E$2:$E$111,0)))</f>
        <v/>
      </c>
      <c r="L34" s="132" t="str">
        <f>IF(ISBLANK($B34), "",INDEX(F_Kategoriak!$F$2:$F$111,MATCH($D34,F_Kategoriak!$E$2:$E$111,0)))</f>
        <v/>
      </c>
      <c r="M34" s="43" t="str">
        <f>IF(ISBLANK($B34),"",COUNTIFS('2. Team composition'!$A$3:$A$250,$A34,'2. Team composition'!$B$3:$B$250,"&lt;&gt;Igen",'2. Team composition'!$H$3:$H$250,TRUE))</f>
        <v/>
      </c>
      <c r="N34" s="43" t="str">
        <f t="shared" si="2"/>
        <v/>
      </c>
      <c r="O34" s="76" t="str">
        <f t="shared" si="3"/>
        <v/>
      </c>
    </row>
    <row r="35" spans="1:15" customFormat="1" x14ac:dyDescent="0.25">
      <c r="A35" s="77"/>
      <c r="B35" s="49"/>
      <c r="C35" s="188"/>
      <c r="D35" s="42" t="str">
        <f>IF($B35 = "", "",INDEX(F_Kategoriak!$E$2:$E$111,MATCH($B35,F_Kategoriak!$D$2:$D$111,0)))</f>
        <v/>
      </c>
      <c r="E35" s="47" t="str">
        <f>IF(ISBLANK($B35),"",COUNTIFS('2. Team composition'!$A$3:$A$250,$A35,'2. Team composition'!$B$3:$B$250,"&lt;&gt;Igen"))</f>
        <v/>
      </c>
      <c r="F35" s="47" t="str">
        <f>IF(ISBLANK($B35),"",COUNTIFS('2. Team composition'!$A$3:$A$250,$A35,'2. Team composition'!$B$3:$B$250,"Igen"))</f>
        <v/>
      </c>
      <c r="G35" s="47" t="str">
        <f>IF(ISBLANK($B35),"",COUNTIF('3. Accompanying persons'!$C34:$C132,$A35))</f>
        <v/>
      </c>
      <c r="H35" s="43" t="str">
        <f t="shared" si="0"/>
        <v/>
      </c>
      <c r="I35" s="43" t="str">
        <f t="shared" si="1"/>
        <v/>
      </c>
      <c r="J35" s="43" t="str">
        <f>IF(ISBLANK($B35), "",INDEX(F_Kategoriak!$K$2:$K$111,MATCH($D35,F_Kategoriak!$E$2:$E$111,0)))</f>
        <v/>
      </c>
      <c r="K35" s="43" t="str">
        <f>IF(ISBLANK($B35), "",INDEX(F_Kategoriak!$L$2:$L$111,MATCH($D35,F_Kategoriak!$E$2:$E$111,0)))</f>
        <v/>
      </c>
      <c r="L35" s="132" t="str">
        <f>IF(ISBLANK($B35), "",INDEX(F_Kategoriak!$F$2:$F$111,MATCH($D35,F_Kategoriak!$E$2:$E$111,0)))</f>
        <v/>
      </c>
      <c r="M35" s="43" t="str">
        <f>IF(ISBLANK($B35),"",COUNTIFS('2. Team composition'!$A$3:$A$250,$A35,'2. Team composition'!$B$3:$B$250,"&lt;&gt;Igen",'2. Team composition'!$H$3:$H$250,TRUE))</f>
        <v/>
      </c>
      <c r="N35" s="43" t="str">
        <f t="shared" si="2"/>
        <v/>
      </c>
      <c r="O35" s="76" t="str">
        <f t="shared" si="3"/>
        <v/>
      </c>
    </row>
    <row r="36" spans="1:15" customFormat="1" x14ac:dyDescent="0.25">
      <c r="A36" s="77"/>
      <c r="B36" s="49"/>
      <c r="C36" s="188"/>
      <c r="D36" s="42" t="str">
        <f>IF($B36 = "", "",INDEX(F_Kategoriak!$E$2:$E$111,MATCH($B36,F_Kategoriak!$D$2:$D$111,0)))</f>
        <v/>
      </c>
      <c r="E36" s="47" t="str">
        <f>IF(ISBLANK($B36),"",COUNTIFS('2. Team composition'!$A$3:$A$250,$A36,'2. Team composition'!$B$3:$B$250,"&lt;&gt;Igen"))</f>
        <v/>
      </c>
      <c r="F36" s="47" t="str">
        <f>IF(ISBLANK($B36),"",COUNTIFS('2. Team composition'!$A$3:$A$250,$A36,'2. Team composition'!$B$3:$B$250,"Igen"))</f>
        <v/>
      </c>
      <c r="G36" s="47" t="str">
        <f>IF(ISBLANK($B36),"",COUNTIF('3. Accompanying persons'!$C35:$C133,$A36))</f>
        <v/>
      </c>
      <c r="H36" s="43" t="str">
        <f t="shared" si="0"/>
        <v/>
      </c>
      <c r="I36" s="43" t="str">
        <f t="shared" si="1"/>
        <v/>
      </c>
      <c r="J36" s="43" t="str">
        <f>IF(ISBLANK($B36), "",INDEX(F_Kategoriak!$K$2:$K$111,MATCH($D36,F_Kategoriak!$E$2:$E$111,0)))</f>
        <v/>
      </c>
      <c r="K36" s="43" t="str">
        <f>IF(ISBLANK($B36), "",INDEX(F_Kategoriak!$L$2:$L$111,MATCH($D36,F_Kategoriak!$E$2:$E$111,0)))</f>
        <v/>
      </c>
      <c r="L36" s="132" t="str">
        <f>IF(ISBLANK($B36), "",INDEX(F_Kategoriak!$F$2:$F$111,MATCH($D36,F_Kategoriak!$E$2:$E$111,0)))</f>
        <v/>
      </c>
      <c r="M36" s="43" t="str">
        <f>IF(ISBLANK($B36),"",COUNTIFS('2. Team composition'!$A$3:$A$250,$A36,'2. Team composition'!$B$3:$B$250,"&lt;&gt;Igen",'2. Team composition'!$H$3:$H$250,TRUE))</f>
        <v/>
      </c>
      <c r="N36" s="43" t="str">
        <f t="shared" si="2"/>
        <v/>
      </c>
      <c r="O36" s="76" t="str">
        <f t="shared" si="3"/>
        <v/>
      </c>
    </row>
    <row r="37" spans="1:15" customFormat="1" x14ac:dyDescent="0.25">
      <c r="A37" s="77"/>
      <c r="B37" s="49"/>
      <c r="C37" s="188"/>
      <c r="D37" s="42" t="str">
        <f>IF($B37 = "", "",INDEX(F_Kategoriak!$E$2:$E$111,MATCH($B37,F_Kategoriak!$D$2:$D$111,0)))</f>
        <v/>
      </c>
      <c r="E37" s="47" t="str">
        <f>IF(ISBLANK($B37),"",COUNTIFS('2. Team composition'!$A$3:$A$250,$A37,'2. Team composition'!$B$3:$B$250,"&lt;&gt;Igen"))</f>
        <v/>
      </c>
      <c r="F37" s="47" t="str">
        <f>IF(ISBLANK($B37),"",COUNTIFS('2. Team composition'!$A$3:$A$250,$A37,'2. Team composition'!$B$3:$B$250,"Igen"))</f>
        <v/>
      </c>
      <c r="G37" s="47" t="str">
        <f>IF(ISBLANK($B37),"",COUNTIF('3. Accompanying persons'!$C36:$C134,$A37))</f>
        <v/>
      </c>
      <c r="H37" s="43" t="str">
        <f t="shared" si="0"/>
        <v/>
      </c>
      <c r="I37" s="43" t="str">
        <f t="shared" si="1"/>
        <v/>
      </c>
      <c r="J37" s="43" t="str">
        <f>IF(ISBLANK($B37), "",INDEX(F_Kategoriak!$K$2:$K$111,MATCH($D37,F_Kategoriak!$E$2:$E$111,0)))</f>
        <v/>
      </c>
      <c r="K37" s="43" t="str">
        <f>IF(ISBLANK($B37), "",INDEX(F_Kategoriak!$L$2:$L$111,MATCH($D37,F_Kategoriak!$E$2:$E$111,0)))</f>
        <v/>
      </c>
      <c r="L37" s="132" t="str">
        <f>IF(ISBLANK($B37), "",INDEX(F_Kategoriak!$F$2:$F$111,MATCH($D37,F_Kategoriak!$E$2:$E$111,0)))</f>
        <v/>
      </c>
      <c r="M37" s="43" t="str">
        <f>IF(ISBLANK($B37),"",COUNTIFS('2. Team composition'!$A$3:$A$250,$A37,'2. Team composition'!$B$3:$B$250,"&lt;&gt;Igen",'2. Team composition'!$H$3:$H$250,TRUE))</f>
        <v/>
      </c>
      <c r="N37" s="43" t="str">
        <f t="shared" si="2"/>
        <v/>
      </c>
      <c r="O37" s="76" t="str">
        <f t="shared" si="3"/>
        <v/>
      </c>
    </row>
    <row r="38" spans="1:15" customFormat="1" x14ac:dyDescent="0.25">
      <c r="A38" s="77"/>
      <c r="B38" s="49"/>
      <c r="C38" s="188"/>
      <c r="D38" s="42" t="str">
        <f>IF($B38 = "", "",INDEX(F_Kategoriak!$E$2:$E$111,MATCH($B38,F_Kategoriak!$D$2:$D$111,0)))</f>
        <v/>
      </c>
      <c r="E38" s="47" t="str">
        <f>IF(ISBLANK($B38),"",COUNTIFS('2. Team composition'!$A$3:$A$250,$A38,'2. Team composition'!$B$3:$B$250,"&lt;&gt;Igen"))</f>
        <v/>
      </c>
      <c r="F38" s="47" t="str">
        <f>IF(ISBLANK($B38),"",COUNTIFS('2. Team composition'!$A$3:$A$250,$A38,'2. Team composition'!$B$3:$B$250,"Igen"))</f>
        <v/>
      </c>
      <c r="G38" s="47" t="str">
        <f>IF(ISBLANK($B38),"",COUNTIF('3. Accompanying persons'!$C37:$C135,$A38))</f>
        <v/>
      </c>
      <c r="H38" s="43" t="str">
        <f t="shared" si="0"/>
        <v/>
      </c>
      <c r="I38" s="43" t="str">
        <f t="shared" si="1"/>
        <v/>
      </c>
      <c r="J38" s="43" t="str">
        <f>IF(ISBLANK($B38), "",INDEX(F_Kategoriak!$K$2:$K$111,MATCH($D38,F_Kategoriak!$E$2:$E$111,0)))</f>
        <v/>
      </c>
      <c r="K38" s="43" t="str">
        <f>IF(ISBLANK($B38), "",INDEX(F_Kategoriak!$L$2:$L$111,MATCH($D38,F_Kategoriak!$E$2:$E$111,0)))</f>
        <v/>
      </c>
      <c r="L38" s="132" t="str">
        <f>IF(ISBLANK($B38), "",INDEX(F_Kategoriak!$F$2:$F$111,MATCH($D38,F_Kategoriak!$E$2:$E$111,0)))</f>
        <v/>
      </c>
      <c r="M38" s="43" t="str">
        <f>IF(ISBLANK($B38),"",COUNTIFS('2. Team composition'!$A$3:$A$250,$A38,'2. Team composition'!$B$3:$B$250,"&lt;&gt;Igen",'2. Team composition'!$H$3:$H$250,TRUE))</f>
        <v/>
      </c>
      <c r="N38" s="43" t="str">
        <f t="shared" si="2"/>
        <v/>
      </c>
      <c r="O38" s="76" t="str">
        <f t="shared" si="3"/>
        <v/>
      </c>
    </row>
    <row r="39" spans="1:15" customFormat="1" x14ac:dyDescent="0.25">
      <c r="A39" s="77"/>
      <c r="B39" s="49"/>
      <c r="C39" s="188"/>
      <c r="D39" s="42" t="str">
        <f>IF($B39 = "", "",INDEX(F_Kategoriak!$E$2:$E$111,MATCH($B39,F_Kategoriak!$D$2:$D$111,0)))</f>
        <v/>
      </c>
      <c r="E39" s="47" t="str">
        <f>IF(ISBLANK($B39),"",COUNTIFS('2. Team composition'!$A$3:$A$250,$A39,'2. Team composition'!$B$3:$B$250,"&lt;&gt;Igen"))</f>
        <v/>
      </c>
      <c r="F39" s="47" t="str">
        <f>IF(ISBLANK($B39),"",COUNTIFS('2. Team composition'!$A$3:$A$250,$A39,'2. Team composition'!$B$3:$B$250,"Igen"))</f>
        <v/>
      </c>
      <c r="G39" s="47" t="str">
        <f>IF(ISBLANK($B39),"",COUNTIF('3. Accompanying persons'!$C38:$C136,$A39))</f>
        <v/>
      </c>
      <c r="H39" s="43" t="str">
        <f t="shared" si="0"/>
        <v/>
      </c>
      <c r="I39" s="43" t="str">
        <f t="shared" si="1"/>
        <v/>
      </c>
      <c r="J39" s="43" t="str">
        <f>IF(ISBLANK($B39), "",INDEX(F_Kategoriak!$K$2:$K$111,MATCH($D39,F_Kategoriak!$E$2:$E$111,0)))</f>
        <v/>
      </c>
      <c r="K39" s="43" t="str">
        <f>IF(ISBLANK($B39), "",INDEX(F_Kategoriak!$L$2:$L$111,MATCH($D39,F_Kategoriak!$E$2:$E$111,0)))</f>
        <v/>
      </c>
      <c r="L39" s="132" t="str">
        <f>IF(ISBLANK($B39), "",INDEX(F_Kategoriak!$F$2:$F$111,MATCH($D39,F_Kategoriak!$E$2:$E$111,0)))</f>
        <v/>
      </c>
      <c r="M39" s="43" t="str">
        <f>IF(ISBLANK($B39),"",COUNTIFS('2. Team composition'!$A$3:$A$250,$A39,'2. Team composition'!$B$3:$B$250,"&lt;&gt;Igen",'2. Team composition'!$H$3:$H$250,TRUE))</f>
        <v/>
      </c>
      <c r="N39" s="43" t="str">
        <f t="shared" si="2"/>
        <v/>
      </c>
      <c r="O39" s="76" t="str">
        <f t="shared" si="3"/>
        <v/>
      </c>
    </row>
    <row r="40" spans="1:15" customFormat="1" x14ac:dyDescent="0.25">
      <c r="A40" s="77"/>
      <c r="B40" s="49"/>
      <c r="C40" s="188"/>
      <c r="D40" s="42" t="str">
        <f>IF($B40 = "", "",INDEX(F_Kategoriak!$E$2:$E$111,MATCH($B40,F_Kategoriak!$D$2:$D$111,0)))</f>
        <v/>
      </c>
      <c r="E40" s="47" t="str">
        <f>IF(ISBLANK($B40),"",COUNTIFS('2. Team composition'!$A$3:$A$250,$A40,'2. Team composition'!$B$3:$B$250,"&lt;&gt;Igen"))</f>
        <v/>
      </c>
      <c r="F40" s="47" t="str">
        <f>IF(ISBLANK($B40),"",COUNTIFS('2. Team composition'!$A$3:$A$250,$A40,'2. Team composition'!$B$3:$B$250,"Igen"))</f>
        <v/>
      </c>
      <c r="G40" s="47" t="str">
        <f>IF(ISBLANK($B40),"",COUNTIF('3. Accompanying persons'!$C39:$C137,$A40))</f>
        <v/>
      </c>
      <c r="H40" s="43" t="str">
        <f t="shared" si="0"/>
        <v/>
      </c>
      <c r="I40" s="43" t="str">
        <f t="shared" si="1"/>
        <v/>
      </c>
      <c r="J40" s="43" t="str">
        <f>IF(ISBLANK($B40), "",INDEX(F_Kategoriak!$K$2:$K$111,MATCH($D40,F_Kategoriak!$E$2:$E$111,0)))</f>
        <v/>
      </c>
      <c r="K40" s="43" t="str">
        <f>IF(ISBLANK($B40), "",INDEX(F_Kategoriak!$L$2:$L$111,MATCH($D40,F_Kategoriak!$E$2:$E$111,0)))</f>
        <v/>
      </c>
      <c r="L40" s="132" t="str">
        <f>IF(ISBLANK($B40), "",INDEX(F_Kategoriak!$F$2:$F$111,MATCH($D40,F_Kategoriak!$E$2:$E$111,0)))</f>
        <v/>
      </c>
      <c r="M40" s="43" t="str">
        <f>IF(ISBLANK($B40),"",COUNTIFS('2. Team composition'!$A$3:$A$250,$A40,'2. Team composition'!$B$3:$B$250,"&lt;&gt;Igen",'2. Team composition'!$H$3:$H$250,TRUE))</f>
        <v/>
      </c>
      <c r="N40" s="43" t="str">
        <f t="shared" si="2"/>
        <v/>
      </c>
      <c r="O40" s="76" t="str">
        <f t="shared" si="3"/>
        <v/>
      </c>
    </row>
    <row r="41" spans="1:15" customFormat="1" x14ac:dyDescent="0.25">
      <c r="A41" s="77"/>
      <c r="B41" s="49"/>
      <c r="C41" s="188"/>
      <c r="D41" s="42" t="str">
        <f>IF($B41 = "", "",INDEX(F_Kategoriak!$E$2:$E$111,MATCH($B41,F_Kategoriak!$D$2:$D$111,0)))</f>
        <v/>
      </c>
      <c r="E41" s="47" t="str">
        <f>IF(ISBLANK($B41),"",COUNTIFS('2. Team composition'!$A$3:$A$250,$A41,'2. Team composition'!$B$3:$B$250,"&lt;&gt;Igen"))</f>
        <v/>
      </c>
      <c r="F41" s="47" t="str">
        <f>IF(ISBLANK($B41),"",COUNTIFS('2. Team composition'!$A$3:$A$250,$A41,'2. Team composition'!$B$3:$B$250,"Igen"))</f>
        <v/>
      </c>
      <c r="G41" s="47" t="str">
        <f>IF(ISBLANK($B41),"",COUNTIF('3. Accompanying persons'!$C40:$C138,$A41))</f>
        <v/>
      </c>
      <c r="H41" s="43" t="str">
        <f t="shared" si="0"/>
        <v/>
      </c>
      <c r="I41" s="43" t="str">
        <f t="shared" si="1"/>
        <v/>
      </c>
      <c r="J41" s="43" t="str">
        <f>IF(ISBLANK($B41), "",INDEX(F_Kategoriak!$K$2:$K$111,MATCH($D41,F_Kategoriak!$E$2:$E$111,0)))</f>
        <v/>
      </c>
      <c r="K41" s="43" t="str">
        <f>IF(ISBLANK($B41), "",INDEX(F_Kategoriak!$L$2:$L$111,MATCH($D41,F_Kategoriak!$E$2:$E$111,0)))</f>
        <v/>
      </c>
      <c r="L41" s="132" t="str">
        <f>IF(ISBLANK($B41), "",INDEX(F_Kategoriak!$F$2:$F$111,MATCH($D41,F_Kategoriak!$E$2:$E$111,0)))</f>
        <v/>
      </c>
      <c r="M41" s="43" t="str">
        <f>IF(ISBLANK($B41),"",COUNTIFS('2. Team composition'!$A$3:$A$250,$A41,'2. Team composition'!$B$3:$B$250,"&lt;&gt;Igen",'2. Team composition'!$H$3:$H$250,TRUE))</f>
        <v/>
      </c>
      <c r="N41" s="43" t="str">
        <f t="shared" si="2"/>
        <v/>
      </c>
      <c r="O41" s="76" t="str">
        <f t="shared" si="3"/>
        <v/>
      </c>
    </row>
    <row r="42" spans="1:15" customFormat="1" x14ac:dyDescent="0.25">
      <c r="A42" s="77"/>
      <c r="B42" s="49"/>
      <c r="C42" s="188"/>
      <c r="D42" s="42" t="str">
        <f>IF($B42 = "", "",INDEX(F_Kategoriak!$E$2:$E$111,MATCH($B42,F_Kategoriak!$D$2:$D$111,0)))</f>
        <v/>
      </c>
      <c r="E42" s="47" t="str">
        <f>IF(ISBLANK($B42),"",COUNTIFS('2. Team composition'!$A$3:$A$250,$A42,'2. Team composition'!$B$3:$B$250,"&lt;&gt;Igen"))</f>
        <v/>
      </c>
      <c r="F42" s="47" t="str">
        <f>IF(ISBLANK($B42),"",COUNTIFS('2. Team composition'!$A$3:$A$250,$A42,'2. Team composition'!$B$3:$B$250,"Igen"))</f>
        <v/>
      </c>
      <c r="G42" s="47" t="str">
        <f>IF(ISBLANK($B42),"",COUNTIF('3. Accompanying persons'!$C41:$C139,$A42))</f>
        <v/>
      </c>
      <c r="H42" s="43" t="str">
        <f t="shared" si="0"/>
        <v/>
      </c>
      <c r="I42" s="43" t="str">
        <f t="shared" si="1"/>
        <v/>
      </c>
      <c r="J42" s="43" t="str">
        <f>IF(ISBLANK($B42), "",INDEX(F_Kategoriak!$K$2:$K$111,MATCH($D42,F_Kategoriak!$E$2:$E$111,0)))</f>
        <v/>
      </c>
      <c r="K42" s="43" t="str">
        <f>IF(ISBLANK($B42), "",INDEX(F_Kategoriak!$L$2:$L$111,MATCH($D42,F_Kategoriak!$E$2:$E$111,0)))</f>
        <v/>
      </c>
      <c r="L42" s="132" t="str">
        <f>IF(ISBLANK($B42), "",INDEX(F_Kategoriak!$F$2:$F$111,MATCH($D42,F_Kategoriak!$E$2:$E$111,0)))</f>
        <v/>
      </c>
      <c r="M42" s="43" t="str">
        <f>IF(ISBLANK($B42),"",COUNTIFS('2. Team composition'!$A$3:$A$250,$A42,'2. Team composition'!$B$3:$B$250,"&lt;&gt;Igen",'2. Team composition'!$H$3:$H$250,TRUE))</f>
        <v/>
      </c>
      <c r="N42" s="43" t="str">
        <f t="shared" si="2"/>
        <v/>
      </c>
      <c r="O42" s="76" t="str">
        <f t="shared" si="3"/>
        <v/>
      </c>
    </row>
    <row r="43" spans="1:15" customFormat="1" x14ac:dyDescent="0.25">
      <c r="A43" s="77"/>
      <c r="B43" s="49"/>
      <c r="C43" s="188"/>
      <c r="D43" s="42" t="str">
        <f>IF($B43 = "", "",INDEX(F_Kategoriak!$E$2:$E$111,MATCH($B43,F_Kategoriak!$D$2:$D$111,0)))</f>
        <v/>
      </c>
      <c r="E43" s="47" t="str">
        <f>IF(ISBLANK($B43),"",COUNTIFS('2. Team composition'!$A$3:$A$250,$A43,'2. Team composition'!$B$3:$B$250,"&lt;&gt;Igen"))</f>
        <v/>
      </c>
      <c r="F43" s="47" t="str">
        <f>IF(ISBLANK($B43),"",COUNTIFS('2. Team composition'!$A$3:$A$250,$A43,'2. Team composition'!$B$3:$B$250,"Igen"))</f>
        <v/>
      </c>
      <c r="G43" s="47" t="str">
        <f>IF(ISBLANK($B43),"",COUNTIF('3. Accompanying persons'!$C42:$C140,$A43))</f>
        <v/>
      </c>
      <c r="H43" s="43" t="str">
        <f t="shared" si="0"/>
        <v/>
      </c>
      <c r="I43" s="43" t="str">
        <f t="shared" si="1"/>
        <v/>
      </c>
      <c r="J43" s="43" t="str">
        <f>IF(ISBLANK($B43), "",INDEX(F_Kategoriak!$K$2:$K$111,MATCH($D43,F_Kategoriak!$E$2:$E$111,0)))</f>
        <v/>
      </c>
      <c r="K43" s="43" t="str">
        <f>IF(ISBLANK($B43), "",INDEX(F_Kategoriak!$L$2:$L$111,MATCH($D43,F_Kategoriak!$E$2:$E$111,0)))</f>
        <v/>
      </c>
      <c r="L43" s="132" t="str">
        <f>IF(ISBLANK($B43), "",INDEX(F_Kategoriak!$F$2:$F$111,MATCH($D43,F_Kategoriak!$E$2:$E$111,0)))</f>
        <v/>
      </c>
      <c r="M43" s="43" t="str">
        <f>IF(ISBLANK($B43),"",COUNTIFS('2. Team composition'!$A$3:$A$250,$A43,'2. Team composition'!$B$3:$B$250,"&lt;&gt;Igen",'2. Team composition'!$H$3:$H$250,TRUE))</f>
        <v/>
      </c>
      <c r="N43" s="43" t="str">
        <f t="shared" si="2"/>
        <v/>
      </c>
      <c r="O43" s="76" t="str">
        <f t="shared" si="3"/>
        <v/>
      </c>
    </row>
    <row r="44" spans="1:15" customFormat="1" x14ac:dyDescent="0.25">
      <c r="A44" s="77"/>
      <c r="B44" s="49"/>
      <c r="C44" s="188"/>
      <c r="D44" s="42" t="str">
        <f>IF($B44 = "", "",INDEX(F_Kategoriak!$E$2:$E$111,MATCH($B44,F_Kategoriak!$D$2:$D$111,0)))</f>
        <v/>
      </c>
      <c r="E44" s="47" t="str">
        <f>IF(ISBLANK($B44),"",COUNTIFS('2. Team composition'!$A$3:$A$250,$A44,'2. Team composition'!$B$3:$B$250,"&lt;&gt;Igen"))</f>
        <v/>
      </c>
      <c r="F44" s="47" t="str">
        <f>IF(ISBLANK($B44),"",COUNTIFS('2. Team composition'!$A$3:$A$250,$A44,'2. Team composition'!$B$3:$B$250,"Igen"))</f>
        <v/>
      </c>
      <c r="G44" s="47" t="str">
        <f>IF(ISBLANK($B44),"",COUNTIF('3. Accompanying persons'!$C43:$C141,$A44))</f>
        <v/>
      </c>
      <c r="H44" s="43" t="str">
        <f t="shared" si="0"/>
        <v/>
      </c>
      <c r="I44" s="43" t="str">
        <f t="shared" si="1"/>
        <v/>
      </c>
      <c r="J44" s="43" t="str">
        <f>IF(ISBLANK($B44), "",INDEX(F_Kategoriak!$K$2:$K$111,MATCH($D44,F_Kategoriak!$E$2:$E$111,0)))</f>
        <v/>
      </c>
      <c r="K44" s="43" t="str">
        <f>IF(ISBLANK($B44), "",INDEX(F_Kategoriak!$L$2:$L$111,MATCH($D44,F_Kategoriak!$E$2:$E$111,0)))</f>
        <v/>
      </c>
      <c r="L44" s="132" t="str">
        <f>IF(ISBLANK($B44), "",INDEX(F_Kategoriak!$F$2:$F$111,MATCH($D44,F_Kategoriak!$E$2:$E$111,0)))</f>
        <v/>
      </c>
      <c r="M44" s="43" t="str">
        <f>IF(ISBLANK($B44),"",COUNTIFS('2. Team composition'!$A$3:$A$250,$A44,'2. Team composition'!$B$3:$B$250,"&lt;&gt;Igen",'2. Team composition'!$H$3:$H$250,TRUE))</f>
        <v/>
      </c>
      <c r="N44" s="43" t="str">
        <f t="shared" si="2"/>
        <v/>
      </c>
      <c r="O44" s="76" t="str">
        <f t="shared" si="3"/>
        <v/>
      </c>
    </row>
    <row r="45" spans="1:15" customFormat="1" x14ac:dyDescent="0.25">
      <c r="A45" s="77"/>
      <c r="B45" s="49"/>
      <c r="C45" s="188"/>
      <c r="D45" s="42" t="str">
        <f>IF($B45 = "", "",INDEX(F_Kategoriak!$E$2:$E$111,MATCH($B45,F_Kategoriak!$D$2:$D$111,0)))</f>
        <v/>
      </c>
      <c r="E45" s="47" t="str">
        <f>IF(ISBLANK($B45),"",COUNTIFS('2. Team composition'!$A$3:$A$250,$A45,'2. Team composition'!$B$3:$B$250,"&lt;&gt;Igen"))</f>
        <v/>
      </c>
      <c r="F45" s="47" t="str">
        <f>IF(ISBLANK($B45),"",COUNTIFS('2. Team composition'!$A$3:$A$250,$A45,'2. Team composition'!$B$3:$B$250,"Igen"))</f>
        <v/>
      </c>
      <c r="G45" s="47" t="str">
        <f>IF(ISBLANK($B45),"",COUNTIF('3. Accompanying persons'!$C44:$C142,$A45))</f>
        <v/>
      </c>
      <c r="H45" s="43" t="str">
        <f t="shared" si="0"/>
        <v/>
      </c>
      <c r="I45" s="43" t="str">
        <f t="shared" si="1"/>
        <v/>
      </c>
      <c r="J45" s="43" t="str">
        <f>IF(ISBLANK($B45), "",INDEX(F_Kategoriak!$K$2:$K$111,MATCH($D45,F_Kategoriak!$E$2:$E$111,0)))</f>
        <v/>
      </c>
      <c r="K45" s="43" t="str">
        <f>IF(ISBLANK($B45), "",INDEX(F_Kategoriak!$L$2:$L$111,MATCH($D45,F_Kategoriak!$E$2:$E$111,0)))</f>
        <v/>
      </c>
      <c r="L45" s="132" t="str">
        <f>IF(ISBLANK($B45), "",INDEX(F_Kategoriak!$F$2:$F$111,MATCH($D45,F_Kategoriak!$E$2:$E$111,0)))</f>
        <v/>
      </c>
      <c r="M45" s="43" t="str">
        <f>IF(ISBLANK($B45),"",COUNTIFS('2. Team composition'!$A$3:$A$250,$A45,'2. Team composition'!$B$3:$B$250,"&lt;&gt;Igen",'2. Team composition'!$H$3:$H$250,TRUE))</f>
        <v/>
      </c>
      <c r="N45" s="43" t="str">
        <f t="shared" si="2"/>
        <v/>
      </c>
      <c r="O45" s="76" t="str">
        <f t="shared" si="3"/>
        <v/>
      </c>
    </row>
    <row r="46" spans="1:15" customFormat="1" x14ac:dyDescent="0.25">
      <c r="A46" s="77"/>
      <c r="B46" s="49"/>
      <c r="C46" s="188"/>
      <c r="D46" s="42" t="str">
        <f>IF($B46 = "", "",INDEX(F_Kategoriak!$E$2:$E$111,MATCH($B46,F_Kategoriak!$D$2:$D$111,0)))</f>
        <v/>
      </c>
      <c r="E46" s="47" t="str">
        <f>IF(ISBLANK($B46),"",COUNTIFS('2. Team composition'!$A$3:$A$250,$A46,'2. Team composition'!$B$3:$B$250,"&lt;&gt;Igen"))</f>
        <v/>
      </c>
      <c r="F46" s="47" t="str">
        <f>IF(ISBLANK($B46),"",COUNTIFS('2. Team composition'!$A$3:$A$250,$A46,'2. Team composition'!$B$3:$B$250,"Igen"))</f>
        <v/>
      </c>
      <c r="G46" s="47" t="str">
        <f>IF(ISBLANK($B46),"",COUNTIF('3. Accompanying persons'!$C45:$C143,$A46))</f>
        <v/>
      </c>
      <c r="H46" s="43" t="str">
        <f t="shared" si="0"/>
        <v/>
      </c>
      <c r="I46" s="43" t="str">
        <f t="shared" si="1"/>
        <v/>
      </c>
      <c r="J46" s="43" t="str">
        <f>IF(ISBLANK($B46), "",INDEX(F_Kategoriak!$K$2:$K$111,MATCH($D46,F_Kategoriak!$E$2:$E$111,0)))</f>
        <v/>
      </c>
      <c r="K46" s="43" t="str">
        <f>IF(ISBLANK($B46), "",INDEX(F_Kategoriak!$L$2:$L$111,MATCH($D46,F_Kategoriak!$E$2:$E$111,0)))</f>
        <v/>
      </c>
      <c r="L46" s="132" t="str">
        <f>IF(ISBLANK($B46), "",INDEX(F_Kategoriak!$F$2:$F$111,MATCH($D46,F_Kategoriak!$E$2:$E$111,0)))</f>
        <v/>
      </c>
      <c r="M46" s="43" t="str">
        <f>IF(ISBLANK($B46),"",COUNTIFS('2. Team composition'!$A$3:$A$250,$A46,'2. Team composition'!$B$3:$B$250,"&lt;&gt;Igen",'2. Team composition'!$H$3:$H$250,TRUE))</f>
        <v/>
      </c>
      <c r="N46" s="43" t="str">
        <f t="shared" si="2"/>
        <v/>
      </c>
      <c r="O46" s="76" t="str">
        <f t="shared" si="3"/>
        <v/>
      </c>
    </row>
    <row r="47" spans="1:15" customFormat="1" x14ac:dyDescent="0.25">
      <c r="A47" s="77"/>
      <c r="B47" s="49"/>
      <c r="C47" s="188"/>
      <c r="D47" s="42" t="str">
        <f>IF($B47 = "", "",INDEX(F_Kategoriak!$E$2:$E$111,MATCH($B47,F_Kategoriak!$D$2:$D$111,0)))</f>
        <v/>
      </c>
      <c r="E47" s="47" t="str">
        <f>IF(ISBLANK($B47),"",COUNTIFS('2. Team composition'!$A$3:$A$250,$A47,'2. Team composition'!$B$3:$B$250,"&lt;&gt;Igen"))</f>
        <v/>
      </c>
      <c r="F47" s="47" t="str">
        <f>IF(ISBLANK($B47),"",COUNTIFS('2. Team composition'!$A$3:$A$250,$A47,'2. Team composition'!$B$3:$B$250,"Igen"))</f>
        <v/>
      </c>
      <c r="G47" s="47" t="str">
        <f>IF(ISBLANK($B47),"",COUNTIF('3. Accompanying persons'!$C46:$C144,$A47))</f>
        <v/>
      </c>
      <c r="H47" s="43" t="str">
        <f t="shared" si="0"/>
        <v/>
      </c>
      <c r="I47" s="43" t="str">
        <f t="shared" si="1"/>
        <v/>
      </c>
      <c r="J47" s="43" t="str">
        <f>IF(ISBLANK($B47), "",INDEX(F_Kategoriak!$K$2:$K$111,MATCH($D47,F_Kategoriak!$E$2:$E$111,0)))</f>
        <v/>
      </c>
      <c r="K47" s="43" t="str">
        <f>IF(ISBLANK($B47), "",INDEX(F_Kategoriak!$L$2:$L$111,MATCH($D47,F_Kategoriak!$E$2:$E$111,0)))</f>
        <v/>
      </c>
      <c r="L47" s="132" t="str">
        <f>IF(ISBLANK($B47), "",INDEX(F_Kategoriak!$F$2:$F$111,MATCH($D47,F_Kategoriak!$E$2:$E$111,0)))</f>
        <v/>
      </c>
      <c r="M47" s="43" t="str">
        <f>IF(ISBLANK($B47),"",COUNTIFS('2. Team composition'!$A$3:$A$250,$A47,'2. Team composition'!$B$3:$B$250,"&lt;&gt;Igen",'2. Team composition'!$H$3:$H$250,TRUE))</f>
        <v/>
      </c>
      <c r="N47" s="43" t="str">
        <f t="shared" si="2"/>
        <v/>
      </c>
      <c r="O47" s="76" t="str">
        <f t="shared" si="3"/>
        <v/>
      </c>
    </row>
    <row r="48" spans="1:15" customFormat="1" x14ac:dyDescent="0.25">
      <c r="A48" s="77"/>
      <c r="B48" s="49"/>
      <c r="C48" s="188"/>
      <c r="D48" s="42" t="str">
        <f>IF($B48 = "", "",INDEX(F_Kategoriak!$E$2:$E$111,MATCH($B48,F_Kategoriak!$D$2:$D$111,0)))</f>
        <v/>
      </c>
      <c r="E48" s="47" t="str">
        <f>IF(ISBLANK($B48),"",COUNTIFS('2. Team composition'!$A$3:$A$250,$A48,'2. Team composition'!$B$3:$B$250,"&lt;&gt;Igen"))</f>
        <v/>
      </c>
      <c r="F48" s="47" t="str">
        <f>IF(ISBLANK($B48),"",COUNTIFS('2. Team composition'!$A$3:$A$250,$A48,'2. Team composition'!$B$3:$B$250,"Igen"))</f>
        <v/>
      </c>
      <c r="G48" s="47" t="str">
        <f>IF(ISBLANK($B48),"",COUNTIF('3. Accompanying persons'!$C47:$C145,$A48))</f>
        <v/>
      </c>
      <c r="H48" s="43" t="str">
        <f t="shared" si="0"/>
        <v/>
      </c>
      <c r="I48" s="43" t="str">
        <f t="shared" si="1"/>
        <v/>
      </c>
      <c r="J48" s="43" t="str">
        <f>IF(ISBLANK($B48), "",INDEX(F_Kategoriak!$K$2:$K$111,MATCH($D48,F_Kategoriak!$E$2:$E$111,0)))</f>
        <v/>
      </c>
      <c r="K48" s="43" t="str">
        <f>IF(ISBLANK($B48), "",INDEX(F_Kategoriak!$L$2:$L$111,MATCH($D48,F_Kategoriak!$E$2:$E$111,0)))</f>
        <v/>
      </c>
      <c r="L48" s="132" t="str">
        <f>IF(ISBLANK($B48), "",INDEX(F_Kategoriak!$F$2:$F$111,MATCH($D48,F_Kategoriak!$E$2:$E$111,0)))</f>
        <v/>
      </c>
      <c r="M48" s="43" t="str">
        <f>IF(ISBLANK($B48),"",COUNTIFS('2. Team composition'!$A$3:$A$250,$A48,'2. Team composition'!$B$3:$B$250,"&lt;&gt;Igen",'2. Team composition'!$H$3:$H$250,TRUE))</f>
        <v/>
      </c>
      <c r="N48" s="43" t="str">
        <f t="shared" si="2"/>
        <v/>
      </c>
      <c r="O48" s="76" t="str">
        <f t="shared" si="3"/>
        <v/>
      </c>
    </row>
    <row r="49" spans="1:15" customFormat="1" x14ac:dyDescent="0.25">
      <c r="A49" s="77"/>
      <c r="B49" s="49"/>
      <c r="C49" s="188"/>
      <c r="D49" s="42" t="str">
        <f>IF($B49 = "", "",INDEX(F_Kategoriak!$E$2:$E$111,MATCH($B49,F_Kategoriak!$D$2:$D$111,0)))</f>
        <v/>
      </c>
      <c r="E49" s="47" t="str">
        <f>IF(ISBLANK($B49),"",COUNTIFS('2. Team composition'!$A$3:$A$250,$A49,'2. Team composition'!$B$3:$B$250,"&lt;&gt;Igen"))</f>
        <v/>
      </c>
      <c r="F49" s="47" t="str">
        <f>IF(ISBLANK($B49),"",COUNTIFS('2. Team composition'!$A$3:$A$250,$A49,'2. Team composition'!$B$3:$B$250,"Igen"))</f>
        <v/>
      </c>
      <c r="G49" s="47" t="str">
        <f>IF(ISBLANK($B49),"",COUNTIF('3. Accompanying persons'!$C48:$C146,$A49))</f>
        <v/>
      </c>
      <c r="H49" s="43" t="str">
        <f t="shared" si="0"/>
        <v/>
      </c>
      <c r="I49" s="43" t="str">
        <f t="shared" si="1"/>
        <v/>
      </c>
      <c r="J49" s="43" t="str">
        <f>IF(ISBLANK($B49), "",INDEX(F_Kategoriak!$K$2:$K$111,MATCH($D49,F_Kategoriak!$E$2:$E$111,0)))</f>
        <v/>
      </c>
      <c r="K49" s="43" t="str">
        <f>IF(ISBLANK($B49), "",INDEX(F_Kategoriak!$L$2:$L$111,MATCH($D49,F_Kategoriak!$E$2:$E$111,0)))</f>
        <v/>
      </c>
      <c r="L49" s="132" t="str">
        <f>IF(ISBLANK($B49), "",INDEX(F_Kategoriak!$F$2:$F$111,MATCH($D49,F_Kategoriak!$E$2:$E$111,0)))</f>
        <v/>
      </c>
      <c r="M49" s="43" t="str">
        <f>IF(ISBLANK($B49),"",COUNTIFS('2. Team composition'!$A$3:$A$250,$A49,'2. Team composition'!$B$3:$B$250,"&lt;&gt;Igen",'2. Team composition'!$H$3:$H$250,TRUE))</f>
        <v/>
      </c>
      <c r="N49" s="43" t="str">
        <f t="shared" si="2"/>
        <v/>
      </c>
      <c r="O49" s="76" t="str">
        <f t="shared" si="3"/>
        <v/>
      </c>
    </row>
    <row r="50" spans="1:15" customFormat="1" ht="15.75" thickBot="1" x14ac:dyDescent="0.3">
      <c r="A50" s="92"/>
      <c r="B50" s="79"/>
      <c r="C50" s="79"/>
      <c r="D50" s="80" t="str">
        <f>IF($B50 = "", "",INDEX(F_Kategoriak!$E$2:$E$111,MATCH($B50,F_Kategoriak!$D$2:$D$111,0)))</f>
        <v/>
      </c>
      <c r="E50" s="81" t="str">
        <f>IF(ISBLANK($B50),"",COUNTIFS('2. Team composition'!$A$3:$A$250,$A50,'2. Team composition'!$B$3:$B$250,"&lt;&gt;Igen"))</f>
        <v/>
      </c>
      <c r="F50" s="81" t="str">
        <f>IF(ISBLANK($B50),"",COUNTIFS('2. Team composition'!$A$3:$A$250,$A50,'2. Team composition'!$B$3:$B$250,"Igen"))</f>
        <v/>
      </c>
      <c r="G50" s="81" t="str">
        <f>IF(ISBLANK($B50),"",COUNTIF('3. Accompanying persons'!$C49:$C147,$A50))</f>
        <v/>
      </c>
      <c r="H50" s="82" t="str">
        <f t="shared" si="0"/>
        <v/>
      </c>
      <c r="I50" s="82" t="str">
        <f t="shared" si="1"/>
        <v/>
      </c>
      <c r="J50" s="82" t="str">
        <f>IF(ISBLANK($B50), "",INDEX(F_Kategoriak!$K$2:$K$111,MATCH($D50,F_Kategoriak!$E$2:$E$111,0)))</f>
        <v/>
      </c>
      <c r="K50" s="82" t="str">
        <f>IF(ISBLANK($B50), "",INDEX(F_Kategoriak!$L$2:$L$111,MATCH($D50,F_Kategoriak!$E$2:$E$111,0)))</f>
        <v/>
      </c>
      <c r="L50" s="133" t="str">
        <f>IF(ISBLANK($B50), "",INDEX(F_Kategoriak!$F$2:$F$111,MATCH($D50,F_Kategoriak!$E$2:$E$111,0)))</f>
        <v/>
      </c>
      <c r="M50" s="82" t="str">
        <f>IF(ISBLANK($B50),"",COUNTIFS('2. Team composition'!$A$3:$A$250,$A50,'2. Team composition'!$B$3:$B$250,"&lt;&gt;Igen",'2. Team composition'!$H$3:$H$250,TRUE))</f>
        <v/>
      </c>
      <c r="N50" s="82" t="str">
        <f t="shared" si="2"/>
        <v/>
      </c>
      <c r="O50" s="83" t="str">
        <f t="shared" si="3"/>
        <v/>
      </c>
    </row>
    <row r="51" spans="1:15" x14ac:dyDescent="0.25">
      <c r="G51" s="48" t="str">
        <f>IF(ISBLANK($B51),"",COUNTIF('3. Accompanying persons'!C150:C248,$A51))</f>
        <v/>
      </c>
    </row>
  </sheetData>
  <sheetProtection algorithmName="SHA-512" hashValue="YmrLHfxHEZlmqEvutF9eyj49ob7KISv9VR35NR+XJaX1EKI6JES9zSt0cdtpOKX9w78ysLT8kjM0ZdoQ7Qy+Yw==" saltValue="pikWXKaQVAOykxDKc2NK4Q==" spinCount="100000" sheet="1" formatColumns="0" formatRows="0"/>
  <mergeCells count="4">
    <mergeCell ref="H1:I1"/>
    <mergeCell ref="D1:G1"/>
    <mergeCell ref="J1:O1"/>
    <mergeCell ref="A1:C1"/>
  </mergeCells>
  <conditionalFormatting sqref="D1">
    <cfRule type="expression" dxfId="4" priority="6">
      <formula>D1=""</formula>
    </cfRule>
  </conditionalFormatting>
  <conditionalFormatting sqref="H3:I50">
    <cfRule type="expression" dxfId="3" priority="4">
      <formula>H3</formula>
    </cfRule>
    <cfRule type="expression" dxfId="2" priority="5">
      <formula>AND(NOT(ISBLANK($B3)),NOT(H3))</formula>
    </cfRule>
  </conditionalFormatting>
  <conditionalFormatting sqref="C3:C50">
    <cfRule type="expression" dxfId="0" priority="2">
      <formula>AND(NOT(ISBLANK($A3)),ISBLANK($C3))</formula>
    </cfRule>
  </conditionalFormatting>
  <conditionalFormatting sqref="B3:B50">
    <cfRule type="expression" dxfId="1" priority="1">
      <formula>AND(NOT(ISBLANK($A3)),ISBLANK($B3))</formula>
    </cfRule>
  </conditionalFormatting>
  <dataValidations count="1">
    <dataValidation showInputMessage="1" showErrorMessage="1" sqref="D1:G1" xr:uid="{2B16E9EF-ED14-41BE-8B45-44DAEF3C258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F8E6106-E206-43C5-ACEB-3F79C9A79557}">
          <x14:formula1>
            <xm:f>F_Kategoriak!$D$2:$D$111</xm:f>
          </x14:formula1>
          <xm:sqref>B3:B50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1A76-DB45-4FC7-B518-0DA7BF05FB48}">
  <sheetPr codeName="Sheet2"/>
  <dimension ref="A1:O250"/>
  <sheetViews>
    <sheetView workbookViewId="0">
      <pane ySplit="2" topLeftCell="A3" activePane="bottomLeft" state="frozen"/>
      <selection activeCell="B1" sqref="B1"/>
      <selection pane="bottomLeft" activeCell="A3" sqref="A3"/>
    </sheetView>
  </sheetViews>
  <sheetFormatPr defaultColWidth="9.140625" defaultRowHeight="15" x14ac:dyDescent="0.25"/>
  <cols>
    <col min="1" max="1" width="33" style="26" customWidth="1"/>
    <col min="2" max="2" width="15.5703125" style="26" customWidth="1"/>
    <col min="3" max="3" width="19.28515625" style="26" customWidth="1"/>
    <col min="4" max="4" width="35.5703125" style="26" customWidth="1"/>
    <col min="5" max="5" width="16.42578125" style="26" customWidth="1"/>
    <col min="6" max="6" width="18.140625" style="25" customWidth="1"/>
    <col min="7" max="7" width="13.5703125" style="25" customWidth="1"/>
    <col min="8" max="9" width="19.85546875" style="25" customWidth="1"/>
    <col min="10" max="10" width="11.7109375" style="25" customWidth="1"/>
    <col min="11" max="11" width="14.7109375" style="25" customWidth="1"/>
    <col min="12" max="12" width="13.5703125" style="25" customWidth="1"/>
    <col min="13" max="13" width="13.140625" style="25" customWidth="1"/>
    <col min="14" max="15" width="17.140625" style="25" customWidth="1"/>
    <col min="16" max="16384" width="9.140625" style="25"/>
  </cols>
  <sheetData>
    <row r="1" spans="1:15" customFormat="1" ht="32.25" customHeight="1" thickBot="1" x14ac:dyDescent="0.3">
      <c r="A1" s="158" t="s">
        <v>291</v>
      </c>
      <c r="B1" s="159"/>
      <c r="C1" s="164" t="s">
        <v>299</v>
      </c>
      <c r="D1" s="165"/>
      <c r="E1" s="166"/>
      <c r="F1" s="160" t="s">
        <v>275</v>
      </c>
      <c r="G1" s="160"/>
      <c r="H1" s="160"/>
      <c r="I1" s="161" t="s">
        <v>276</v>
      </c>
      <c r="J1" s="162"/>
      <c r="K1" s="162"/>
      <c r="L1" s="162"/>
      <c r="M1" s="162"/>
      <c r="N1" s="162"/>
      <c r="O1" s="163"/>
    </row>
    <row r="2" spans="1:15" customFormat="1" ht="53.25" customHeight="1" thickTop="1" thickBot="1" x14ac:dyDescent="0.3">
      <c r="A2" s="84" t="s">
        <v>293</v>
      </c>
      <c r="B2" s="52" t="s">
        <v>294</v>
      </c>
      <c r="C2" s="52" t="s">
        <v>295</v>
      </c>
      <c r="D2" s="52" t="s">
        <v>296</v>
      </c>
      <c r="E2" s="52" t="s">
        <v>301</v>
      </c>
      <c r="F2" s="53" t="s">
        <v>297</v>
      </c>
      <c r="G2" s="53" t="s">
        <v>298</v>
      </c>
      <c r="H2" s="53" t="s">
        <v>286</v>
      </c>
      <c r="I2" s="54" t="s">
        <v>278</v>
      </c>
      <c r="J2" s="54" t="s">
        <v>300</v>
      </c>
      <c r="K2" s="54" t="s">
        <v>302</v>
      </c>
      <c r="L2" s="54" t="s">
        <v>303</v>
      </c>
      <c r="M2" s="54" t="s">
        <v>304</v>
      </c>
      <c r="N2" s="54" t="s">
        <v>305</v>
      </c>
      <c r="O2" s="85" t="s">
        <v>306</v>
      </c>
    </row>
    <row r="3" spans="1:15" customFormat="1" ht="15.75" thickTop="1" x14ac:dyDescent="0.25">
      <c r="A3" s="86"/>
      <c r="B3" s="55"/>
      <c r="C3" s="55"/>
      <c r="D3" s="93"/>
      <c r="E3" s="62"/>
      <c r="F3" s="51" t="str">
        <f>IF(ISBLANK($E3),"",AND(ISNUMBER($E3), ISNUMBER(DAY($E3))))</f>
        <v/>
      </c>
      <c r="G3" s="51" t="str">
        <f t="shared" ref="G3:G66" si="0">IF(OR(ISBLANK($I3), ISBLANK($E3)),"",AND($J3&gt;=$O3,$J3&lt;=$N3))</f>
        <v/>
      </c>
      <c r="H3" s="51" t="str">
        <f t="shared" ref="H3:H66" si="1">IF(OR(ISBLANK($I3), ISBLANK($E3)),"",AND(NOT(AND($J3&gt;=$M3,$J3&lt;=$L3)),$G3))</f>
        <v/>
      </c>
      <c r="I3" s="51" t="str">
        <f>IF(A3="","",INDEX('1. Registration summary'!$D$3:$D$50,MATCH($A3,'1. Registration summary'!$A$3:$A$50,0)))</f>
        <v/>
      </c>
      <c r="J3" s="51" t="str">
        <f>IF(ISBLANK($E3),"",YEAR($E3))</f>
        <v/>
      </c>
      <c r="K3" s="51" t="str">
        <f>IF(OR(ISBLANK($I3), ISBLANK($E3)),"",INDEX(F_Kategoriak!$A$2:$A$111, MATCH($I3, F_Kategoriak!$E$2:$E$111, 0)))</f>
        <v/>
      </c>
      <c r="L3" s="51" t="str">
        <f>IF(OR(ISBLANK($I3), ISBLANK($E3)),"",INDEX(F_Kategoriak!I$2:I$111, MATCH($K3, F_Kategoriak!$A$2:$A$111, 0)))</f>
        <v/>
      </c>
      <c r="M3" s="51" t="str">
        <f>IF(OR(ISBLANK($I3), ISBLANK($E3)),"",INDEX(F_Kategoriak!J$2:J$111, MATCH($K3, F_Kategoriak!$A$2:$A$111, 0)))</f>
        <v/>
      </c>
      <c r="N3" s="51" t="str">
        <f>IF(OR(ISBLANK($I3), ISBLANK($E3)),"",INDEX(F_Kategoriak!M$2:M$111, MATCH($K3, F_Kategoriak!$A$2:$A$111, 0)))</f>
        <v/>
      </c>
      <c r="O3" s="127" t="str">
        <f>IF(OR(ISBLANK($I3), ISBLANK($E3)),"",INDEX(F_Kategoriak!N$2:N$111, MATCH($K3, F_Kategoriak!$A$2:$A$111, 0)))</f>
        <v/>
      </c>
    </row>
    <row r="4" spans="1:15" customFormat="1" x14ac:dyDescent="0.25">
      <c r="A4" s="87"/>
      <c r="B4" s="56"/>
      <c r="C4" s="56"/>
      <c r="D4" s="58"/>
      <c r="E4" s="63"/>
      <c r="F4" s="41" t="str">
        <f t="shared" ref="F4:F67" si="2">IF(ISBLANK($E4),"",AND(ISNUMBER($E4), ISNUMBER(DAY($E4))))</f>
        <v/>
      </c>
      <c r="G4" s="41" t="str">
        <f t="shared" si="0"/>
        <v/>
      </c>
      <c r="H4" s="41" t="str">
        <f t="shared" si="1"/>
        <v/>
      </c>
      <c r="I4" s="41" t="str">
        <f>IF(A4="","",INDEX('1. Registration summary'!$D$3:$D$50,MATCH($A4,'1. Registration summary'!$A$3:$A$50,0)))</f>
        <v/>
      </c>
      <c r="J4" s="41" t="str">
        <f t="shared" ref="J4:J67" si="3">IF(ISBLANK($E4),"",YEAR($E4))</f>
        <v/>
      </c>
      <c r="K4" s="41" t="str">
        <f>IF(OR(ISBLANK($I4), ISBLANK($E4)),"",INDEX(F_Kategoriak!$A$2:$A$111, MATCH($I4, F_Kategoriak!$E$2:$E$111, 0)))</f>
        <v/>
      </c>
      <c r="L4" s="41" t="str">
        <f>IF(OR(ISBLANK($I4), ISBLANK($E4)),"",INDEX(F_Kategoriak!I$2:I$111, MATCH($K4, F_Kategoriak!$A$2:$A$111, 0)))</f>
        <v/>
      </c>
      <c r="M4" s="41" t="str">
        <f>IF(OR(ISBLANK($I4), ISBLANK($E4)),"",INDEX(F_Kategoriak!J$2:J$111, MATCH($K4, F_Kategoriak!$A$2:$A$111, 0)))</f>
        <v/>
      </c>
      <c r="N4" s="41" t="str">
        <f>IF(OR(ISBLANK($I4), ISBLANK($E4)),"",INDEX(F_Kategoriak!M$2:M$111, MATCH($K4, F_Kategoriak!$A$2:$A$111, 0)))</f>
        <v/>
      </c>
      <c r="O4" s="128" t="str">
        <f>IF(OR(ISBLANK($I4), ISBLANK($E4)),"",INDEX(F_Kategoriak!N$2:N$111, MATCH($K4, F_Kategoriak!$A$2:$A$111, 0)))</f>
        <v/>
      </c>
    </row>
    <row r="5" spans="1:15" customFormat="1" x14ac:dyDescent="0.25">
      <c r="A5" s="87"/>
      <c r="B5" s="56"/>
      <c r="C5" s="56"/>
      <c r="D5" s="58"/>
      <c r="E5" s="63"/>
      <c r="F5" s="41" t="str">
        <f t="shared" si="2"/>
        <v/>
      </c>
      <c r="G5" s="41" t="str">
        <f t="shared" si="0"/>
        <v/>
      </c>
      <c r="H5" s="41" t="str">
        <f t="shared" si="1"/>
        <v/>
      </c>
      <c r="I5" s="41" t="str">
        <f>IF(A5="","",INDEX('1. Registration summary'!$D$3:$D$50,MATCH($A5,'1. Registration summary'!$A$3:$A$50,0)))</f>
        <v/>
      </c>
      <c r="J5" s="41" t="str">
        <f t="shared" si="3"/>
        <v/>
      </c>
      <c r="K5" s="41" t="str">
        <f>IF(OR(ISBLANK($I5), ISBLANK($E5)),"",INDEX(F_Kategoriak!$A$2:$A$111, MATCH($I5, F_Kategoriak!$E$2:$E$111, 0)))</f>
        <v/>
      </c>
      <c r="L5" s="41" t="str">
        <f>IF(OR(ISBLANK($I5), ISBLANK($E5)),"",INDEX(F_Kategoriak!I$2:I$111, MATCH($K5, F_Kategoriak!$A$2:$A$111, 0)))</f>
        <v/>
      </c>
      <c r="M5" s="41" t="str">
        <f>IF(OR(ISBLANK($I5), ISBLANK($E5)),"",INDEX(F_Kategoriak!J$2:J$111, MATCH($K5, F_Kategoriak!$A$2:$A$111, 0)))</f>
        <v/>
      </c>
      <c r="N5" s="41" t="str">
        <f>IF(OR(ISBLANK($I5), ISBLANK($E5)),"",INDEX(F_Kategoriak!M$2:M$111, MATCH($K5, F_Kategoriak!$A$2:$A$111, 0)))</f>
        <v/>
      </c>
      <c r="O5" s="128" t="str">
        <f>IF(OR(ISBLANK($I5), ISBLANK($E5)),"",INDEX(F_Kategoriak!N$2:N$111, MATCH($K5, F_Kategoriak!$A$2:$A$111, 0)))</f>
        <v/>
      </c>
    </row>
    <row r="6" spans="1:15" customFormat="1" x14ac:dyDescent="0.25">
      <c r="A6" s="87"/>
      <c r="B6" s="56"/>
      <c r="C6" s="56"/>
      <c r="D6" s="59"/>
      <c r="E6" s="63"/>
      <c r="F6" s="41" t="str">
        <f t="shared" si="2"/>
        <v/>
      </c>
      <c r="G6" s="41" t="str">
        <f t="shared" si="0"/>
        <v/>
      </c>
      <c r="H6" s="41" t="str">
        <f t="shared" si="1"/>
        <v/>
      </c>
      <c r="I6" s="41" t="str">
        <f>IF(A6="","",INDEX('1. Registration summary'!$D$3:$D$50,MATCH($A6,'1. Registration summary'!$A$3:$A$50,0)))</f>
        <v/>
      </c>
      <c r="J6" s="41" t="str">
        <f t="shared" si="3"/>
        <v/>
      </c>
      <c r="K6" s="41" t="str">
        <f>IF(OR(ISBLANK($I6), ISBLANK($E6)),"",INDEX(F_Kategoriak!$A$2:$A$111, MATCH($I6, F_Kategoriak!$E$2:$E$111, 0)))</f>
        <v/>
      </c>
      <c r="L6" s="41" t="str">
        <f>IF(OR(ISBLANK($I6), ISBLANK($E6)),"",INDEX(F_Kategoriak!I$2:I$111, MATCH($K6, F_Kategoriak!$A$2:$A$111, 0)))</f>
        <v/>
      </c>
      <c r="M6" s="41" t="str">
        <f>IF(OR(ISBLANK($I6), ISBLANK($E6)),"",INDEX(F_Kategoriak!J$2:J$111, MATCH($K6, F_Kategoriak!$A$2:$A$111, 0)))</f>
        <v/>
      </c>
      <c r="N6" s="41" t="str">
        <f>IF(OR(ISBLANK($I6), ISBLANK($E6)),"",INDEX(F_Kategoriak!M$2:M$111, MATCH($K6, F_Kategoriak!$A$2:$A$111, 0)))</f>
        <v/>
      </c>
      <c r="O6" s="128" t="str">
        <f>IF(OR(ISBLANK($I6), ISBLANK($E6)),"",INDEX(F_Kategoriak!N$2:N$111, MATCH($K6, F_Kategoriak!$A$2:$A$111, 0)))</f>
        <v/>
      </c>
    </row>
    <row r="7" spans="1:15" customFormat="1" x14ac:dyDescent="0.25">
      <c r="A7" s="87"/>
      <c r="B7" s="56"/>
      <c r="C7" s="56"/>
      <c r="D7" s="58"/>
      <c r="E7" s="63"/>
      <c r="F7" s="41" t="str">
        <f t="shared" si="2"/>
        <v/>
      </c>
      <c r="G7" s="41" t="str">
        <f t="shared" si="0"/>
        <v/>
      </c>
      <c r="H7" s="41" t="str">
        <f t="shared" si="1"/>
        <v/>
      </c>
      <c r="I7" s="41" t="str">
        <f>IF(A7="","",INDEX('1. Registration summary'!$D$3:$D$50,MATCH($A7,'1. Registration summary'!$A$3:$A$50,0)))</f>
        <v/>
      </c>
      <c r="J7" s="41" t="str">
        <f t="shared" si="3"/>
        <v/>
      </c>
      <c r="K7" s="41" t="str">
        <f>IF(OR(ISBLANK($I7), ISBLANK($E7)),"",INDEX(F_Kategoriak!$A$2:$A$111, MATCH($I7, F_Kategoriak!$E$2:$E$111, 0)))</f>
        <v/>
      </c>
      <c r="L7" s="41" t="str">
        <f>IF(OR(ISBLANK($I7), ISBLANK($E7)),"",INDEX(F_Kategoriak!I$2:I$111, MATCH($K7, F_Kategoriak!$A$2:$A$111, 0)))</f>
        <v/>
      </c>
      <c r="M7" s="41" t="str">
        <f>IF(OR(ISBLANK($I7), ISBLANK($E7)),"",INDEX(F_Kategoriak!J$2:J$111, MATCH($K7, F_Kategoriak!$A$2:$A$111, 0)))</f>
        <v/>
      </c>
      <c r="N7" s="41" t="str">
        <f>IF(OR(ISBLANK($I7), ISBLANK($E7)),"",INDEX(F_Kategoriak!M$2:M$111, MATCH($K7, F_Kategoriak!$A$2:$A$111, 0)))</f>
        <v/>
      </c>
      <c r="O7" s="128" t="str">
        <f>IF(OR(ISBLANK($I7), ISBLANK($E7)),"",INDEX(F_Kategoriak!N$2:N$111, MATCH($K7, F_Kategoriak!$A$2:$A$111, 0)))</f>
        <v/>
      </c>
    </row>
    <row r="8" spans="1:15" customFormat="1" x14ac:dyDescent="0.25">
      <c r="A8" s="87"/>
      <c r="B8" s="56"/>
      <c r="C8" s="56"/>
      <c r="D8" s="60"/>
      <c r="E8" s="63"/>
      <c r="F8" s="41" t="str">
        <f t="shared" si="2"/>
        <v/>
      </c>
      <c r="G8" s="41" t="str">
        <f t="shared" si="0"/>
        <v/>
      </c>
      <c r="H8" s="41" t="str">
        <f t="shared" si="1"/>
        <v/>
      </c>
      <c r="I8" s="41" t="str">
        <f>IF(A8="","",INDEX('1. Registration summary'!$D$3:$D$50,MATCH($A8,'1. Registration summary'!$A$3:$A$50,0)))</f>
        <v/>
      </c>
      <c r="J8" s="41" t="str">
        <f t="shared" si="3"/>
        <v/>
      </c>
      <c r="K8" s="41" t="str">
        <f>IF(OR(ISBLANK($I8), ISBLANK($E8)),"",INDEX(F_Kategoriak!$A$2:$A$111, MATCH($I8, F_Kategoriak!$E$2:$E$111, 0)))</f>
        <v/>
      </c>
      <c r="L8" s="41" t="str">
        <f>IF(OR(ISBLANK($I8), ISBLANK($E8)),"",INDEX(F_Kategoriak!I$2:I$111, MATCH($K8, F_Kategoriak!$A$2:$A$111, 0)))</f>
        <v/>
      </c>
      <c r="M8" s="41" t="str">
        <f>IF(OR(ISBLANK($I8), ISBLANK($E8)),"",INDEX(F_Kategoriak!J$2:J$111, MATCH($K8, F_Kategoriak!$A$2:$A$111, 0)))</f>
        <v/>
      </c>
      <c r="N8" s="41" t="str">
        <f>IF(OR(ISBLANK($I8), ISBLANK($E8)),"",INDEX(F_Kategoriak!M$2:M$111, MATCH($K8, F_Kategoriak!$A$2:$A$111, 0)))</f>
        <v/>
      </c>
      <c r="O8" s="128" t="str">
        <f>IF(OR(ISBLANK($I8), ISBLANK($E8)),"",INDEX(F_Kategoriak!N$2:N$111, MATCH($K8, F_Kategoriak!$A$2:$A$111, 0)))</f>
        <v/>
      </c>
    </row>
    <row r="9" spans="1:15" customFormat="1" x14ac:dyDescent="0.25">
      <c r="A9" s="87"/>
      <c r="B9" s="56"/>
      <c r="C9" s="56"/>
      <c r="D9" s="58"/>
      <c r="E9" s="63"/>
      <c r="F9" s="41" t="str">
        <f t="shared" si="2"/>
        <v/>
      </c>
      <c r="G9" s="41" t="str">
        <f t="shared" si="0"/>
        <v/>
      </c>
      <c r="H9" s="41" t="str">
        <f t="shared" si="1"/>
        <v/>
      </c>
      <c r="I9" s="41" t="str">
        <f>IF(A9="","",INDEX('1. Registration summary'!$D$3:$D$50,MATCH($A9,'1. Registration summary'!$A$3:$A$50,0)))</f>
        <v/>
      </c>
      <c r="J9" s="41" t="str">
        <f t="shared" si="3"/>
        <v/>
      </c>
      <c r="K9" s="41" t="str">
        <f>IF(OR(ISBLANK($I9), ISBLANK($E9)),"",INDEX(F_Kategoriak!$A$2:$A$111, MATCH($I9, F_Kategoriak!$E$2:$E$111, 0)))</f>
        <v/>
      </c>
      <c r="L9" s="41" t="str">
        <f>IF(OR(ISBLANK($I9), ISBLANK($E9)),"",INDEX(F_Kategoriak!I$2:I$111, MATCH($K9, F_Kategoriak!$A$2:$A$111, 0)))</f>
        <v/>
      </c>
      <c r="M9" s="41" t="str">
        <f>IF(OR(ISBLANK($I9), ISBLANK($E9)),"",INDEX(F_Kategoriak!J$2:J$111, MATCH($K9, F_Kategoriak!$A$2:$A$111, 0)))</f>
        <v/>
      </c>
      <c r="N9" s="41" t="str">
        <f>IF(OR(ISBLANK($I9), ISBLANK($E9)),"",INDEX(F_Kategoriak!M$2:M$111, MATCH($K9, F_Kategoriak!$A$2:$A$111, 0)))</f>
        <v/>
      </c>
      <c r="O9" s="128" t="str">
        <f>IF(OR(ISBLANK($I9), ISBLANK($E9)),"",INDEX(F_Kategoriak!N$2:N$111, MATCH($K9, F_Kategoriak!$A$2:$A$111, 0)))</f>
        <v/>
      </c>
    </row>
    <row r="10" spans="1:15" customFormat="1" x14ac:dyDescent="0.25">
      <c r="A10" s="87"/>
      <c r="B10" s="56"/>
      <c r="C10" s="56"/>
      <c r="D10" s="58"/>
      <c r="E10" s="63"/>
      <c r="F10" s="41" t="str">
        <f t="shared" si="2"/>
        <v/>
      </c>
      <c r="G10" s="41" t="str">
        <f t="shared" si="0"/>
        <v/>
      </c>
      <c r="H10" s="41" t="str">
        <f t="shared" si="1"/>
        <v/>
      </c>
      <c r="I10" s="41" t="str">
        <f>IF(A10="","",INDEX('1. Registration summary'!$D$3:$D$50,MATCH($A10,'1. Registration summary'!$A$3:$A$50,0)))</f>
        <v/>
      </c>
      <c r="J10" s="41" t="str">
        <f t="shared" si="3"/>
        <v/>
      </c>
      <c r="K10" s="41" t="str">
        <f>IF(OR(ISBLANK($I10), ISBLANK($E10)),"",INDEX(F_Kategoriak!$A$2:$A$111, MATCH($I10, F_Kategoriak!$E$2:$E$111, 0)))</f>
        <v/>
      </c>
      <c r="L10" s="41" t="str">
        <f>IF(OR(ISBLANK($I10), ISBLANK($E10)),"",INDEX(F_Kategoriak!I$2:I$111, MATCH($K10, F_Kategoriak!$A$2:$A$111, 0)))</f>
        <v/>
      </c>
      <c r="M10" s="41" t="str">
        <f>IF(OR(ISBLANK($I10), ISBLANK($E10)),"",INDEX(F_Kategoriak!J$2:J$111, MATCH($K10, F_Kategoriak!$A$2:$A$111, 0)))</f>
        <v/>
      </c>
      <c r="N10" s="41" t="str">
        <f>IF(OR(ISBLANK($I10), ISBLANK($E10)),"",INDEX(F_Kategoriak!M$2:M$111, MATCH($K10, F_Kategoriak!$A$2:$A$111, 0)))</f>
        <v/>
      </c>
      <c r="O10" s="128" t="str">
        <f>IF(OR(ISBLANK($I10), ISBLANK($E10)),"",INDEX(F_Kategoriak!N$2:N$111, MATCH($K10, F_Kategoriak!$A$2:$A$111, 0)))</f>
        <v/>
      </c>
    </row>
    <row r="11" spans="1:15" customFormat="1" x14ac:dyDescent="0.25">
      <c r="A11" s="87"/>
      <c r="B11" s="56"/>
      <c r="C11" s="56"/>
      <c r="D11" s="58"/>
      <c r="E11" s="63"/>
      <c r="F11" s="41" t="str">
        <f t="shared" si="2"/>
        <v/>
      </c>
      <c r="G11" s="41" t="str">
        <f t="shared" si="0"/>
        <v/>
      </c>
      <c r="H11" s="41" t="str">
        <f t="shared" si="1"/>
        <v/>
      </c>
      <c r="I11" s="41" t="str">
        <f>IF(A11="","",INDEX('1. Registration summary'!$D$3:$D$50,MATCH($A11,'1. Registration summary'!$A$3:$A$50,0)))</f>
        <v/>
      </c>
      <c r="J11" s="41" t="str">
        <f t="shared" si="3"/>
        <v/>
      </c>
      <c r="K11" s="41" t="str">
        <f>IF(OR(ISBLANK($I11), ISBLANK($E11)),"",INDEX(F_Kategoriak!$A$2:$A$111, MATCH($I11, F_Kategoriak!$E$2:$E$111, 0)))</f>
        <v/>
      </c>
      <c r="L11" s="41" t="str">
        <f>IF(OR(ISBLANK($I11), ISBLANK($E11)),"",INDEX(F_Kategoriak!I$2:I$111, MATCH($K11, F_Kategoriak!$A$2:$A$111, 0)))</f>
        <v/>
      </c>
      <c r="M11" s="41" t="str">
        <f>IF(OR(ISBLANK($I11), ISBLANK($E11)),"",INDEX(F_Kategoriak!J$2:J$111, MATCH($K11, F_Kategoriak!$A$2:$A$111, 0)))</f>
        <v/>
      </c>
      <c r="N11" s="41" t="str">
        <f>IF(OR(ISBLANK($I11), ISBLANK($E11)),"",INDEX(F_Kategoriak!M$2:M$111, MATCH($K11, F_Kategoriak!$A$2:$A$111, 0)))</f>
        <v/>
      </c>
      <c r="O11" s="128" t="str">
        <f>IF(OR(ISBLANK($I11), ISBLANK($E11)),"",INDEX(F_Kategoriak!N$2:N$111, MATCH($K11, F_Kategoriak!$A$2:$A$111, 0)))</f>
        <v/>
      </c>
    </row>
    <row r="12" spans="1:15" customFormat="1" x14ac:dyDescent="0.25">
      <c r="A12" s="87"/>
      <c r="B12" s="56"/>
      <c r="C12" s="56"/>
      <c r="D12" s="58"/>
      <c r="E12" s="63"/>
      <c r="F12" s="41" t="str">
        <f t="shared" si="2"/>
        <v/>
      </c>
      <c r="G12" s="41" t="str">
        <f t="shared" si="0"/>
        <v/>
      </c>
      <c r="H12" s="41" t="str">
        <f t="shared" si="1"/>
        <v/>
      </c>
      <c r="I12" s="41" t="str">
        <f>IF(A12="","",INDEX('1. Registration summary'!$D$3:$D$50,MATCH($A12,'1. Registration summary'!$A$3:$A$50,0)))</f>
        <v/>
      </c>
      <c r="J12" s="41" t="str">
        <f t="shared" si="3"/>
        <v/>
      </c>
      <c r="K12" s="41" t="str">
        <f>IF(OR(ISBLANK($I12), ISBLANK($E12)),"",INDEX(F_Kategoriak!$A$2:$A$111, MATCH($I12, F_Kategoriak!$E$2:$E$111, 0)))</f>
        <v/>
      </c>
      <c r="L12" s="41" t="str">
        <f>IF(OR(ISBLANK($I12), ISBLANK($E12)),"",INDEX(F_Kategoriak!I$2:I$111, MATCH($K12, F_Kategoriak!$A$2:$A$111, 0)))</f>
        <v/>
      </c>
      <c r="M12" s="41" t="str">
        <f>IF(OR(ISBLANK($I12), ISBLANK($E12)),"",INDEX(F_Kategoriak!J$2:J$111, MATCH($K12, F_Kategoriak!$A$2:$A$111, 0)))</f>
        <v/>
      </c>
      <c r="N12" s="41" t="str">
        <f>IF(OR(ISBLANK($I12), ISBLANK($E12)),"",INDEX(F_Kategoriak!M$2:M$111, MATCH($K12, F_Kategoriak!$A$2:$A$111, 0)))</f>
        <v/>
      </c>
      <c r="O12" s="128" t="str">
        <f>IF(OR(ISBLANK($I12), ISBLANK($E12)),"",INDEX(F_Kategoriak!N$2:N$111, MATCH($K12, F_Kategoriak!$A$2:$A$111, 0)))</f>
        <v/>
      </c>
    </row>
    <row r="13" spans="1:15" customFormat="1" x14ac:dyDescent="0.25">
      <c r="A13" s="87"/>
      <c r="B13" s="56"/>
      <c r="C13" s="56"/>
      <c r="D13" s="58"/>
      <c r="E13" s="63"/>
      <c r="F13" s="41" t="str">
        <f t="shared" si="2"/>
        <v/>
      </c>
      <c r="G13" s="41" t="str">
        <f t="shared" si="0"/>
        <v/>
      </c>
      <c r="H13" s="41" t="str">
        <f t="shared" si="1"/>
        <v/>
      </c>
      <c r="I13" s="41" t="str">
        <f>IF(A13="","",INDEX('1. Registration summary'!$D$3:$D$50,MATCH($A13,'1. Registration summary'!$A$3:$A$50,0)))</f>
        <v/>
      </c>
      <c r="J13" s="41" t="str">
        <f t="shared" si="3"/>
        <v/>
      </c>
      <c r="K13" s="41" t="str">
        <f>IF(OR(ISBLANK($I13), ISBLANK($E13)),"",INDEX(F_Kategoriak!$A$2:$A$111, MATCH($I13, F_Kategoriak!$E$2:$E$111, 0)))</f>
        <v/>
      </c>
      <c r="L13" s="41" t="str">
        <f>IF(OR(ISBLANK($I13), ISBLANK($E13)),"",INDEX(F_Kategoriak!I$2:I$111, MATCH($K13, F_Kategoriak!$A$2:$A$111, 0)))</f>
        <v/>
      </c>
      <c r="M13" s="41" t="str">
        <f>IF(OR(ISBLANK($I13), ISBLANK($E13)),"",INDEX(F_Kategoriak!J$2:J$111, MATCH($K13, F_Kategoriak!$A$2:$A$111, 0)))</f>
        <v/>
      </c>
      <c r="N13" s="41" t="str">
        <f>IF(OR(ISBLANK($I13), ISBLANK($E13)),"",INDEX(F_Kategoriak!M$2:M$111, MATCH($K13, F_Kategoriak!$A$2:$A$111, 0)))</f>
        <v/>
      </c>
      <c r="O13" s="128" t="str">
        <f>IF(OR(ISBLANK($I13), ISBLANK($E13)),"",INDEX(F_Kategoriak!N$2:N$111, MATCH($K13, F_Kategoriak!$A$2:$A$111, 0)))</f>
        <v/>
      </c>
    </row>
    <row r="14" spans="1:15" customFormat="1" x14ac:dyDescent="0.25">
      <c r="A14" s="87"/>
      <c r="B14" s="56"/>
      <c r="C14" s="56"/>
      <c r="D14" s="58"/>
      <c r="E14" s="63"/>
      <c r="F14" s="41" t="str">
        <f t="shared" si="2"/>
        <v/>
      </c>
      <c r="G14" s="41" t="str">
        <f t="shared" si="0"/>
        <v/>
      </c>
      <c r="H14" s="41" t="str">
        <f t="shared" si="1"/>
        <v/>
      </c>
      <c r="I14" s="41" t="str">
        <f>IF(A14="","",INDEX('1. Registration summary'!$D$3:$D$50,MATCH($A14,'1. Registration summary'!$A$3:$A$50,0)))</f>
        <v/>
      </c>
      <c r="J14" s="41" t="str">
        <f t="shared" si="3"/>
        <v/>
      </c>
      <c r="K14" s="41" t="str">
        <f>IF(OR(ISBLANK($I14), ISBLANK($E14)),"",INDEX(F_Kategoriak!$A$2:$A$111, MATCH($I14, F_Kategoriak!$E$2:$E$111, 0)))</f>
        <v/>
      </c>
      <c r="L14" s="41" t="str">
        <f>IF(OR(ISBLANK($I14), ISBLANK($E14)),"",INDEX(F_Kategoriak!I$2:I$111, MATCH($K14, F_Kategoriak!$A$2:$A$111, 0)))</f>
        <v/>
      </c>
      <c r="M14" s="41" t="str">
        <f>IF(OR(ISBLANK($I14), ISBLANK($E14)),"",INDEX(F_Kategoriak!J$2:J$111, MATCH($K14, F_Kategoriak!$A$2:$A$111, 0)))</f>
        <v/>
      </c>
      <c r="N14" s="41" t="str">
        <f>IF(OR(ISBLANK($I14), ISBLANK($E14)),"",INDEX(F_Kategoriak!M$2:M$111, MATCH($K14, F_Kategoriak!$A$2:$A$111, 0)))</f>
        <v/>
      </c>
      <c r="O14" s="128" t="str">
        <f>IF(OR(ISBLANK($I14), ISBLANK($E14)),"",INDEX(F_Kategoriak!N$2:N$111, MATCH($K14, F_Kategoriak!$A$2:$A$111, 0)))</f>
        <v/>
      </c>
    </row>
    <row r="15" spans="1:15" customFormat="1" x14ac:dyDescent="0.25">
      <c r="A15" s="87"/>
      <c r="B15" s="56"/>
      <c r="C15" s="56"/>
      <c r="D15" s="58"/>
      <c r="E15" s="63"/>
      <c r="F15" s="41" t="str">
        <f t="shared" si="2"/>
        <v/>
      </c>
      <c r="G15" s="41" t="str">
        <f t="shared" si="0"/>
        <v/>
      </c>
      <c r="H15" s="41" t="str">
        <f t="shared" si="1"/>
        <v/>
      </c>
      <c r="I15" s="41" t="str">
        <f>IF(A15="","",INDEX('1. Registration summary'!$D$3:$D$50,MATCH($A15,'1. Registration summary'!$A$3:$A$50,0)))</f>
        <v/>
      </c>
      <c r="J15" s="41" t="str">
        <f t="shared" si="3"/>
        <v/>
      </c>
      <c r="K15" s="41" t="str">
        <f>IF(OR(ISBLANK($I15), ISBLANK($E15)),"",INDEX(F_Kategoriak!$A$2:$A$111, MATCH($I15, F_Kategoriak!$E$2:$E$111, 0)))</f>
        <v/>
      </c>
      <c r="L15" s="41" t="str">
        <f>IF(OR(ISBLANK($I15), ISBLANK($E15)),"",INDEX(F_Kategoriak!I$2:I$111, MATCH($K15, F_Kategoriak!$A$2:$A$111, 0)))</f>
        <v/>
      </c>
      <c r="M15" s="41" t="str">
        <f>IF(OR(ISBLANK($I15), ISBLANK($E15)),"",INDEX(F_Kategoriak!J$2:J$111, MATCH($K15, F_Kategoriak!$A$2:$A$111, 0)))</f>
        <v/>
      </c>
      <c r="N15" s="41" t="str">
        <f>IF(OR(ISBLANK($I15), ISBLANK($E15)),"",INDEX(F_Kategoriak!M$2:M$111, MATCH($K15, F_Kategoriak!$A$2:$A$111, 0)))</f>
        <v/>
      </c>
      <c r="O15" s="128" t="str">
        <f>IF(OR(ISBLANK($I15), ISBLANK($E15)),"",INDEX(F_Kategoriak!N$2:N$111, MATCH($K15, F_Kategoriak!$A$2:$A$111, 0)))</f>
        <v/>
      </c>
    </row>
    <row r="16" spans="1:15" customFormat="1" x14ac:dyDescent="0.25">
      <c r="A16" s="87"/>
      <c r="B16" s="56"/>
      <c r="C16" s="56"/>
      <c r="D16" s="58"/>
      <c r="E16" s="63"/>
      <c r="F16" s="41" t="str">
        <f t="shared" si="2"/>
        <v/>
      </c>
      <c r="G16" s="41" t="str">
        <f t="shared" si="0"/>
        <v/>
      </c>
      <c r="H16" s="41" t="str">
        <f t="shared" si="1"/>
        <v/>
      </c>
      <c r="I16" s="41" t="str">
        <f>IF(A16="","",INDEX('1. Registration summary'!$D$3:$D$50,MATCH($A16,'1. Registration summary'!$A$3:$A$50,0)))</f>
        <v/>
      </c>
      <c r="J16" s="41" t="str">
        <f t="shared" si="3"/>
        <v/>
      </c>
      <c r="K16" s="41" t="str">
        <f>IF(OR(ISBLANK($I16), ISBLANK($E16)),"",INDEX(F_Kategoriak!$A$2:$A$111, MATCH($I16, F_Kategoriak!$E$2:$E$111, 0)))</f>
        <v/>
      </c>
      <c r="L16" s="41" t="str">
        <f>IF(OR(ISBLANK($I16), ISBLANK($E16)),"",INDEX(F_Kategoriak!I$2:I$111, MATCH($K16, F_Kategoriak!$A$2:$A$111, 0)))</f>
        <v/>
      </c>
      <c r="M16" s="41" t="str">
        <f>IF(OR(ISBLANK($I16), ISBLANK($E16)),"",INDEX(F_Kategoriak!J$2:J$111, MATCH($K16, F_Kategoriak!$A$2:$A$111, 0)))</f>
        <v/>
      </c>
      <c r="N16" s="41" t="str">
        <f>IF(OR(ISBLANK($I16), ISBLANK($E16)),"",INDEX(F_Kategoriak!M$2:M$111, MATCH($K16, F_Kategoriak!$A$2:$A$111, 0)))</f>
        <v/>
      </c>
      <c r="O16" s="128" t="str">
        <f>IF(OR(ISBLANK($I16), ISBLANK($E16)),"",INDEX(F_Kategoriak!N$2:N$111, MATCH($K16, F_Kategoriak!$A$2:$A$111, 0)))</f>
        <v/>
      </c>
    </row>
    <row r="17" spans="1:15" customFormat="1" x14ac:dyDescent="0.25">
      <c r="A17" s="87"/>
      <c r="B17" s="56"/>
      <c r="C17" s="56"/>
      <c r="D17" s="58"/>
      <c r="E17" s="63"/>
      <c r="F17" s="41" t="str">
        <f t="shared" si="2"/>
        <v/>
      </c>
      <c r="G17" s="41" t="str">
        <f t="shared" si="0"/>
        <v/>
      </c>
      <c r="H17" s="41" t="str">
        <f t="shared" si="1"/>
        <v/>
      </c>
      <c r="I17" s="41" t="str">
        <f>IF(A17="","",INDEX('1. Registration summary'!$D$3:$D$50,MATCH($A17,'1. Registration summary'!$A$3:$A$50,0)))</f>
        <v/>
      </c>
      <c r="J17" s="41" t="str">
        <f t="shared" si="3"/>
        <v/>
      </c>
      <c r="K17" s="41" t="str">
        <f>IF(OR(ISBLANK($I17), ISBLANK($E17)),"",INDEX(F_Kategoriak!$A$2:$A$111, MATCH($I17, F_Kategoriak!$E$2:$E$111, 0)))</f>
        <v/>
      </c>
      <c r="L17" s="41" t="str">
        <f>IF(OR(ISBLANK($I17), ISBLANK($E17)),"",INDEX(F_Kategoriak!I$2:I$111, MATCH($K17, F_Kategoriak!$A$2:$A$111, 0)))</f>
        <v/>
      </c>
      <c r="M17" s="41" t="str">
        <f>IF(OR(ISBLANK($I17), ISBLANK($E17)),"",INDEX(F_Kategoriak!J$2:J$111, MATCH($K17, F_Kategoriak!$A$2:$A$111, 0)))</f>
        <v/>
      </c>
      <c r="N17" s="41" t="str">
        <f>IF(OR(ISBLANK($I17), ISBLANK($E17)),"",INDEX(F_Kategoriak!M$2:M$111, MATCH($K17, F_Kategoriak!$A$2:$A$111, 0)))</f>
        <v/>
      </c>
      <c r="O17" s="128" t="str">
        <f>IF(OR(ISBLANK($I17), ISBLANK($E17)),"",INDEX(F_Kategoriak!N$2:N$111, MATCH($K17, F_Kategoriak!$A$2:$A$111, 0)))</f>
        <v/>
      </c>
    </row>
    <row r="18" spans="1:15" customFormat="1" x14ac:dyDescent="0.25">
      <c r="A18" s="87"/>
      <c r="B18" s="56"/>
      <c r="C18" s="56"/>
      <c r="D18" s="58"/>
      <c r="E18" s="63"/>
      <c r="F18" s="41" t="str">
        <f t="shared" si="2"/>
        <v/>
      </c>
      <c r="G18" s="41" t="str">
        <f t="shared" si="0"/>
        <v/>
      </c>
      <c r="H18" s="41" t="str">
        <f t="shared" si="1"/>
        <v/>
      </c>
      <c r="I18" s="41" t="str">
        <f>IF(A18="","",INDEX('1. Registration summary'!$D$3:$D$50,MATCH($A18,'1. Registration summary'!$A$3:$A$50,0)))</f>
        <v/>
      </c>
      <c r="J18" s="41" t="str">
        <f t="shared" si="3"/>
        <v/>
      </c>
      <c r="K18" s="41" t="str">
        <f>IF(OR(ISBLANK($I18), ISBLANK($E18)),"",INDEX(F_Kategoriak!$A$2:$A$111, MATCH($I18, F_Kategoriak!$E$2:$E$111, 0)))</f>
        <v/>
      </c>
      <c r="L18" s="41" t="str">
        <f>IF(OR(ISBLANK($I18), ISBLANK($E18)),"",INDEX(F_Kategoriak!I$2:I$111, MATCH($K18, F_Kategoriak!$A$2:$A$111, 0)))</f>
        <v/>
      </c>
      <c r="M18" s="41" t="str">
        <f>IF(OR(ISBLANK($I18), ISBLANK($E18)),"",INDEX(F_Kategoriak!J$2:J$111, MATCH($K18, F_Kategoriak!$A$2:$A$111, 0)))</f>
        <v/>
      </c>
      <c r="N18" s="41" t="str">
        <f>IF(OR(ISBLANK($I18), ISBLANK($E18)),"",INDEX(F_Kategoriak!M$2:M$111, MATCH($K18, F_Kategoriak!$A$2:$A$111, 0)))</f>
        <v/>
      </c>
      <c r="O18" s="128" t="str">
        <f>IF(OR(ISBLANK($I18), ISBLANK($E18)),"",INDEX(F_Kategoriak!N$2:N$111, MATCH($K18, F_Kategoriak!$A$2:$A$111, 0)))</f>
        <v/>
      </c>
    </row>
    <row r="19" spans="1:15" customFormat="1" x14ac:dyDescent="0.25">
      <c r="A19" s="87"/>
      <c r="B19" s="56"/>
      <c r="C19" s="56"/>
      <c r="D19" s="58"/>
      <c r="E19" s="63"/>
      <c r="F19" s="41" t="str">
        <f t="shared" si="2"/>
        <v/>
      </c>
      <c r="G19" s="41" t="str">
        <f t="shared" si="0"/>
        <v/>
      </c>
      <c r="H19" s="41" t="str">
        <f t="shared" si="1"/>
        <v/>
      </c>
      <c r="I19" s="41" t="str">
        <f>IF(A19="","",INDEX('1. Registration summary'!$D$3:$D$50,MATCH($A19,'1. Registration summary'!$A$3:$A$50,0)))</f>
        <v/>
      </c>
      <c r="J19" s="41" t="str">
        <f t="shared" si="3"/>
        <v/>
      </c>
      <c r="K19" s="41" t="str">
        <f>IF(OR(ISBLANK($I19), ISBLANK($E19)),"",INDEX(F_Kategoriak!$A$2:$A$111, MATCH($I19, F_Kategoriak!$E$2:$E$111, 0)))</f>
        <v/>
      </c>
      <c r="L19" s="41" t="str">
        <f>IF(OR(ISBLANK($I19), ISBLANK($E19)),"",INDEX(F_Kategoriak!I$2:I$111, MATCH($K19, F_Kategoriak!$A$2:$A$111, 0)))</f>
        <v/>
      </c>
      <c r="M19" s="41" t="str">
        <f>IF(OR(ISBLANK($I19), ISBLANK($E19)),"",INDEX(F_Kategoriak!J$2:J$111, MATCH($K19, F_Kategoriak!$A$2:$A$111, 0)))</f>
        <v/>
      </c>
      <c r="N19" s="41" t="str">
        <f>IF(OR(ISBLANK($I19), ISBLANK($E19)),"",INDEX(F_Kategoriak!M$2:M$111, MATCH($K19, F_Kategoriak!$A$2:$A$111, 0)))</f>
        <v/>
      </c>
      <c r="O19" s="128" t="str">
        <f>IF(OR(ISBLANK($I19), ISBLANK($E19)),"",INDEX(F_Kategoriak!N$2:N$111, MATCH($K19, F_Kategoriak!$A$2:$A$111, 0)))</f>
        <v/>
      </c>
    </row>
    <row r="20" spans="1:15" customFormat="1" x14ac:dyDescent="0.25">
      <c r="A20" s="87"/>
      <c r="B20" s="56"/>
      <c r="C20" s="56"/>
      <c r="D20" s="58"/>
      <c r="E20" s="63"/>
      <c r="F20" s="41" t="str">
        <f t="shared" si="2"/>
        <v/>
      </c>
      <c r="G20" s="41" t="str">
        <f t="shared" si="0"/>
        <v/>
      </c>
      <c r="H20" s="41" t="str">
        <f t="shared" si="1"/>
        <v/>
      </c>
      <c r="I20" s="41" t="str">
        <f>IF(A20="","",INDEX('1. Registration summary'!$D$3:$D$50,MATCH($A20,'1. Registration summary'!$A$3:$A$50,0)))</f>
        <v/>
      </c>
      <c r="J20" s="41" t="str">
        <f t="shared" si="3"/>
        <v/>
      </c>
      <c r="K20" s="41" t="str">
        <f>IF(OR(ISBLANK($I20), ISBLANK($E20)),"",INDEX(F_Kategoriak!$A$2:$A$111, MATCH($I20, F_Kategoriak!$E$2:$E$111, 0)))</f>
        <v/>
      </c>
      <c r="L20" s="41" t="str">
        <f>IF(OR(ISBLANK($I20), ISBLANK($E20)),"",INDEX(F_Kategoriak!I$2:I$111, MATCH($K20, F_Kategoriak!$A$2:$A$111, 0)))</f>
        <v/>
      </c>
      <c r="M20" s="41" t="str">
        <f>IF(OR(ISBLANK($I20), ISBLANK($E20)),"",INDEX(F_Kategoriak!J$2:J$111, MATCH($K20, F_Kategoriak!$A$2:$A$111, 0)))</f>
        <v/>
      </c>
      <c r="N20" s="41" t="str">
        <f>IF(OR(ISBLANK($I20), ISBLANK($E20)),"",INDEX(F_Kategoriak!M$2:M$111, MATCH($K20, F_Kategoriak!$A$2:$A$111, 0)))</f>
        <v/>
      </c>
      <c r="O20" s="128" t="str">
        <f>IF(OR(ISBLANK($I20), ISBLANK($E20)),"",INDEX(F_Kategoriak!N$2:N$111, MATCH($K20, F_Kategoriak!$A$2:$A$111, 0)))</f>
        <v/>
      </c>
    </row>
    <row r="21" spans="1:15" customFormat="1" x14ac:dyDescent="0.25">
      <c r="A21" s="87"/>
      <c r="B21" s="56"/>
      <c r="C21" s="56"/>
      <c r="D21" s="58"/>
      <c r="E21" s="63"/>
      <c r="F21" s="41" t="str">
        <f t="shared" si="2"/>
        <v/>
      </c>
      <c r="G21" s="41" t="str">
        <f t="shared" si="0"/>
        <v/>
      </c>
      <c r="H21" s="41" t="str">
        <f t="shared" si="1"/>
        <v/>
      </c>
      <c r="I21" s="41" t="str">
        <f>IF(A21="","",INDEX('1. Registration summary'!$D$3:$D$50,MATCH($A21,'1. Registration summary'!$A$3:$A$50,0)))</f>
        <v/>
      </c>
      <c r="J21" s="41" t="str">
        <f t="shared" si="3"/>
        <v/>
      </c>
      <c r="K21" s="41" t="str">
        <f>IF(OR(ISBLANK($I21), ISBLANK($E21)),"",INDEX(F_Kategoriak!$A$2:$A$111, MATCH($I21, F_Kategoriak!$E$2:$E$111, 0)))</f>
        <v/>
      </c>
      <c r="L21" s="41" t="str">
        <f>IF(OR(ISBLANK($I21), ISBLANK($E21)),"",INDEX(F_Kategoriak!I$2:I$111, MATCH($K21, F_Kategoriak!$A$2:$A$111, 0)))</f>
        <v/>
      </c>
      <c r="M21" s="41" t="str">
        <f>IF(OR(ISBLANK($I21), ISBLANK($E21)),"",INDEX(F_Kategoriak!J$2:J$111, MATCH($K21, F_Kategoriak!$A$2:$A$111, 0)))</f>
        <v/>
      </c>
      <c r="N21" s="41" t="str">
        <f>IF(OR(ISBLANK($I21), ISBLANK($E21)),"",INDEX(F_Kategoriak!M$2:M$111, MATCH($K21, F_Kategoriak!$A$2:$A$111, 0)))</f>
        <v/>
      </c>
      <c r="O21" s="128" t="str">
        <f>IF(OR(ISBLANK($I21), ISBLANK($E21)),"",INDEX(F_Kategoriak!N$2:N$111, MATCH($K21, F_Kategoriak!$A$2:$A$111, 0)))</f>
        <v/>
      </c>
    </row>
    <row r="22" spans="1:15" customFormat="1" x14ac:dyDescent="0.25">
      <c r="A22" s="87"/>
      <c r="B22" s="56"/>
      <c r="C22" s="56"/>
      <c r="D22" s="58"/>
      <c r="E22" s="63"/>
      <c r="F22" s="41" t="str">
        <f t="shared" si="2"/>
        <v/>
      </c>
      <c r="G22" s="41" t="str">
        <f t="shared" si="0"/>
        <v/>
      </c>
      <c r="H22" s="41" t="str">
        <f t="shared" si="1"/>
        <v/>
      </c>
      <c r="I22" s="41" t="str">
        <f>IF(A22="","",INDEX('1. Registration summary'!$D$3:$D$50,MATCH($A22,'1. Registration summary'!$A$3:$A$50,0)))</f>
        <v/>
      </c>
      <c r="J22" s="41" t="str">
        <f t="shared" si="3"/>
        <v/>
      </c>
      <c r="K22" s="41" t="str">
        <f>IF(OR(ISBLANK($I22), ISBLANK($E22)),"",INDEX(F_Kategoriak!$A$2:$A$111, MATCH($I22, F_Kategoriak!$E$2:$E$111, 0)))</f>
        <v/>
      </c>
      <c r="L22" s="41" t="str">
        <f>IF(OR(ISBLANK($I22), ISBLANK($E22)),"",INDEX(F_Kategoriak!I$2:I$111, MATCH($K22, F_Kategoriak!$A$2:$A$111, 0)))</f>
        <v/>
      </c>
      <c r="M22" s="41" t="str">
        <f>IF(OR(ISBLANK($I22), ISBLANK($E22)),"",INDEX(F_Kategoriak!J$2:J$111, MATCH($K22, F_Kategoriak!$A$2:$A$111, 0)))</f>
        <v/>
      </c>
      <c r="N22" s="41" t="str">
        <f>IF(OR(ISBLANK($I22), ISBLANK($E22)),"",INDEX(F_Kategoriak!M$2:M$111, MATCH($K22, F_Kategoriak!$A$2:$A$111, 0)))</f>
        <v/>
      </c>
      <c r="O22" s="128" t="str">
        <f>IF(OR(ISBLANK($I22), ISBLANK($E22)),"",INDEX(F_Kategoriak!N$2:N$111, MATCH($K22, F_Kategoriak!$A$2:$A$111, 0)))</f>
        <v/>
      </c>
    </row>
    <row r="23" spans="1:15" customFormat="1" x14ac:dyDescent="0.25">
      <c r="A23" s="87"/>
      <c r="B23" s="56"/>
      <c r="C23" s="56"/>
      <c r="D23" s="58"/>
      <c r="E23" s="63"/>
      <c r="F23" s="41" t="str">
        <f t="shared" si="2"/>
        <v/>
      </c>
      <c r="G23" s="41" t="str">
        <f t="shared" si="0"/>
        <v/>
      </c>
      <c r="H23" s="41" t="str">
        <f t="shared" si="1"/>
        <v/>
      </c>
      <c r="I23" s="41" t="str">
        <f>IF(A23="","",INDEX('1. Registration summary'!$D$3:$D$50,MATCH($A23,'1. Registration summary'!$A$3:$A$50,0)))</f>
        <v/>
      </c>
      <c r="J23" s="41" t="str">
        <f t="shared" si="3"/>
        <v/>
      </c>
      <c r="K23" s="41" t="str">
        <f>IF(OR(ISBLANK($I23), ISBLANK($E23)),"",INDEX(F_Kategoriak!$A$2:$A$111, MATCH($I23, F_Kategoriak!$E$2:$E$111, 0)))</f>
        <v/>
      </c>
      <c r="L23" s="41" t="str">
        <f>IF(OR(ISBLANK($I23), ISBLANK($E23)),"",INDEX(F_Kategoriak!I$2:I$111, MATCH($K23, F_Kategoriak!$A$2:$A$111, 0)))</f>
        <v/>
      </c>
      <c r="M23" s="41" t="str">
        <f>IF(OR(ISBLANK($I23), ISBLANK($E23)),"",INDEX(F_Kategoriak!J$2:J$111, MATCH($K23, F_Kategoriak!$A$2:$A$111, 0)))</f>
        <v/>
      </c>
      <c r="N23" s="41" t="str">
        <f>IF(OR(ISBLANK($I23), ISBLANK($E23)),"",INDEX(F_Kategoriak!M$2:M$111, MATCH($K23, F_Kategoriak!$A$2:$A$111, 0)))</f>
        <v/>
      </c>
      <c r="O23" s="128" t="str">
        <f>IF(OR(ISBLANK($I23), ISBLANK($E23)),"",INDEX(F_Kategoriak!N$2:N$111, MATCH($K23, F_Kategoriak!$A$2:$A$111, 0)))</f>
        <v/>
      </c>
    </row>
    <row r="24" spans="1:15" customFormat="1" x14ac:dyDescent="0.25">
      <c r="A24" s="87"/>
      <c r="B24" s="56"/>
      <c r="C24" s="56"/>
      <c r="D24" s="58"/>
      <c r="E24" s="63"/>
      <c r="F24" s="41" t="str">
        <f t="shared" si="2"/>
        <v/>
      </c>
      <c r="G24" s="41" t="str">
        <f t="shared" si="0"/>
        <v/>
      </c>
      <c r="H24" s="41" t="str">
        <f t="shared" si="1"/>
        <v/>
      </c>
      <c r="I24" s="41" t="str">
        <f>IF(A24="","",INDEX('1. Registration summary'!$D$3:$D$50,MATCH($A24,'1. Registration summary'!$A$3:$A$50,0)))</f>
        <v/>
      </c>
      <c r="J24" s="41" t="str">
        <f t="shared" si="3"/>
        <v/>
      </c>
      <c r="K24" s="41" t="str">
        <f>IF(OR(ISBLANK($I24), ISBLANK($E24)),"",INDEX(F_Kategoriak!$A$2:$A$111, MATCH($I24, F_Kategoriak!$E$2:$E$111, 0)))</f>
        <v/>
      </c>
      <c r="L24" s="41" t="str">
        <f>IF(OR(ISBLANK($I24), ISBLANK($E24)),"",INDEX(F_Kategoriak!I$2:I$111, MATCH($K24, F_Kategoriak!$A$2:$A$111, 0)))</f>
        <v/>
      </c>
      <c r="M24" s="41" t="str">
        <f>IF(OR(ISBLANK($I24), ISBLANK($E24)),"",INDEX(F_Kategoriak!J$2:J$111, MATCH($K24, F_Kategoriak!$A$2:$A$111, 0)))</f>
        <v/>
      </c>
      <c r="N24" s="41" t="str">
        <f>IF(OR(ISBLANK($I24), ISBLANK($E24)),"",INDEX(F_Kategoriak!M$2:M$111, MATCH($K24, F_Kategoriak!$A$2:$A$111, 0)))</f>
        <v/>
      </c>
      <c r="O24" s="128" t="str">
        <f>IF(OR(ISBLANK($I24), ISBLANK($E24)),"",INDEX(F_Kategoriak!N$2:N$111, MATCH($K24, F_Kategoriak!$A$2:$A$111, 0)))</f>
        <v/>
      </c>
    </row>
    <row r="25" spans="1:15" customFormat="1" x14ac:dyDescent="0.25">
      <c r="A25" s="87"/>
      <c r="B25" s="56"/>
      <c r="C25" s="56"/>
      <c r="D25" s="58"/>
      <c r="E25" s="63"/>
      <c r="F25" s="41" t="str">
        <f t="shared" si="2"/>
        <v/>
      </c>
      <c r="G25" s="41" t="str">
        <f t="shared" si="0"/>
        <v/>
      </c>
      <c r="H25" s="41" t="str">
        <f t="shared" si="1"/>
        <v/>
      </c>
      <c r="I25" s="41" t="str">
        <f>IF(A25="","",INDEX('1. Registration summary'!$D$3:$D$50,MATCH($A25,'1. Registration summary'!$A$3:$A$50,0)))</f>
        <v/>
      </c>
      <c r="J25" s="41" t="str">
        <f t="shared" si="3"/>
        <v/>
      </c>
      <c r="K25" s="41" t="str">
        <f>IF(OR(ISBLANK($I25), ISBLANK($E25)),"",INDEX(F_Kategoriak!$A$2:$A$111, MATCH($I25, F_Kategoriak!$E$2:$E$111, 0)))</f>
        <v/>
      </c>
      <c r="L25" s="41" t="str">
        <f>IF(OR(ISBLANK($I25), ISBLANK($E25)),"",INDEX(F_Kategoriak!I$2:I$111, MATCH($K25, F_Kategoriak!$A$2:$A$111, 0)))</f>
        <v/>
      </c>
      <c r="M25" s="41" t="str">
        <f>IF(OR(ISBLANK($I25), ISBLANK($E25)),"",INDEX(F_Kategoriak!J$2:J$111, MATCH($K25, F_Kategoriak!$A$2:$A$111, 0)))</f>
        <v/>
      </c>
      <c r="N25" s="41" t="str">
        <f>IF(OR(ISBLANK($I25), ISBLANK($E25)),"",INDEX(F_Kategoriak!M$2:M$111, MATCH($K25, F_Kategoriak!$A$2:$A$111, 0)))</f>
        <v/>
      </c>
      <c r="O25" s="128" t="str">
        <f>IF(OR(ISBLANK($I25), ISBLANK($E25)),"",INDEX(F_Kategoriak!N$2:N$111, MATCH($K25, F_Kategoriak!$A$2:$A$111, 0)))</f>
        <v/>
      </c>
    </row>
    <row r="26" spans="1:15" customFormat="1" x14ac:dyDescent="0.25">
      <c r="A26" s="87"/>
      <c r="B26" s="56"/>
      <c r="C26" s="56"/>
      <c r="D26" s="58"/>
      <c r="E26" s="63"/>
      <c r="F26" s="41" t="str">
        <f t="shared" si="2"/>
        <v/>
      </c>
      <c r="G26" s="41" t="str">
        <f t="shared" si="0"/>
        <v/>
      </c>
      <c r="H26" s="41" t="str">
        <f t="shared" si="1"/>
        <v/>
      </c>
      <c r="I26" s="41" t="str">
        <f>IF(A26="","",INDEX('1. Registration summary'!$D$3:$D$50,MATCH($A26,'1. Registration summary'!$A$3:$A$50,0)))</f>
        <v/>
      </c>
      <c r="J26" s="41" t="str">
        <f t="shared" si="3"/>
        <v/>
      </c>
      <c r="K26" s="41" t="str">
        <f>IF(OR(ISBLANK($I26), ISBLANK($E26)),"",INDEX(F_Kategoriak!$A$2:$A$111, MATCH($I26, F_Kategoriak!$E$2:$E$111, 0)))</f>
        <v/>
      </c>
      <c r="L26" s="41" t="str">
        <f>IF(OR(ISBLANK($I26), ISBLANK($E26)),"",INDEX(F_Kategoriak!I$2:I$111, MATCH($K26, F_Kategoriak!$A$2:$A$111, 0)))</f>
        <v/>
      </c>
      <c r="M26" s="41" t="str">
        <f>IF(OR(ISBLANK($I26), ISBLANK($E26)),"",INDEX(F_Kategoriak!J$2:J$111, MATCH($K26, F_Kategoriak!$A$2:$A$111, 0)))</f>
        <v/>
      </c>
      <c r="N26" s="41" t="str">
        <f>IF(OR(ISBLANK($I26), ISBLANK($E26)),"",INDEX(F_Kategoriak!M$2:M$111, MATCH($K26, F_Kategoriak!$A$2:$A$111, 0)))</f>
        <v/>
      </c>
      <c r="O26" s="128" t="str">
        <f>IF(OR(ISBLANK($I26), ISBLANK($E26)),"",INDEX(F_Kategoriak!N$2:N$111, MATCH($K26, F_Kategoriak!$A$2:$A$111, 0)))</f>
        <v/>
      </c>
    </row>
    <row r="27" spans="1:15" customFormat="1" x14ac:dyDescent="0.25">
      <c r="A27" s="87"/>
      <c r="B27" s="56"/>
      <c r="C27" s="56"/>
      <c r="D27" s="58"/>
      <c r="E27" s="63"/>
      <c r="F27" s="41" t="str">
        <f t="shared" si="2"/>
        <v/>
      </c>
      <c r="G27" s="41" t="str">
        <f t="shared" si="0"/>
        <v/>
      </c>
      <c r="H27" s="41" t="str">
        <f t="shared" si="1"/>
        <v/>
      </c>
      <c r="I27" s="41" t="str">
        <f>IF(A27="","",INDEX('1. Registration summary'!$D$3:$D$50,MATCH($A27,'1. Registration summary'!$A$3:$A$50,0)))</f>
        <v/>
      </c>
      <c r="J27" s="41" t="str">
        <f t="shared" si="3"/>
        <v/>
      </c>
      <c r="K27" s="41" t="str">
        <f>IF(OR(ISBLANK($I27), ISBLANK($E27)),"",INDEX(F_Kategoriak!$A$2:$A$111, MATCH($I27, F_Kategoriak!$E$2:$E$111, 0)))</f>
        <v/>
      </c>
      <c r="L27" s="41" t="str">
        <f>IF(OR(ISBLANK($I27), ISBLANK($E27)),"",INDEX(F_Kategoriak!I$2:I$111, MATCH($K27, F_Kategoriak!$A$2:$A$111, 0)))</f>
        <v/>
      </c>
      <c r="M27" s="41" t="str">
        <f>IF(OR(ISBLANK($I27), ISBLANK($E27)),"",INDEX(F_Kategoriak!J$2:J$111, MATCH($K27, F_Kategoriak!$A$2:$A$111, 0)))</f>
        <v/>
      </c>
      <c r="N27" s="41" t="str">
        <f>IF(OR(ISBLANK($I27), ISBLANK($E27)),"",INDEX(F_Kategoriak!M$2:M$111, MATCH($K27, F_Kategoriak!$A$2:$A$111, 0)))</f>
        <v/>
      </c>
      <c r="O27" s="128" t="str">
        <f>IF(OR(ISBLANK($I27), ISBLANK($E27)),"",INDEX(F_Kategoriak!N$2:N$111, MATCH($K27, F_Kategoriak!$A$2:$A$111, 0)))</f>
        <v/>
      </c>
    </row>
    <row r="28" spans="1:15" customFormat="1" x14ac:dyDescent="0.25">
      <c r="A28" s="87"/>
      <c r="B28" s="56"/>
      <c r="C28" s="56"/>
      <c r="D28" s="58"/>
      <c r="E28" s="63"/>
      <c r="F28" s="41" t="str">
        <f t="shared" si="2"/>
        <v/>
      </c>
      <c r="G28" s="41" t="str">
        <f t="shared" si="0"/>
        <v/>
      </c>
      <c r="H28" s="41" t="str">
        <f t="shared" si="1"/>
        <v/>
      </c>
      <c r="I28" s="41" t="str">
        <f>IF(A28="","",INDEX('1. Registration summary'!$D$3:$D$50,MATCH($A28,'1. Registration summary'!$A$3:$A$50,0)))</f>
        <v/>
      </c>
      <c r="J28" s="41" t="str">
        <f t="shared" si="3"/>
        <v/>
      </c>
      <c r="K28" s="41" t="str">
        <f>IF(OR(ISBLANK($I28), ISBLANK($E28)),"",INDEX(F_Kategoriak!$A$2:$A$111, MATCH($I28, F_Kategoriak!$E$2:$E$111, 0)))</f>
        <v/>
      </c>
      <c r="L28" s="41" t="str">
        <f>IF(OR(ISBLANK($I28), ISBLANK($E28)),"",INDEX(F_Kategoriak!I$2:I$111, MATCH($K28, F_Kategoriak!$A$2:$A$111, 0)))</f>
        <v/>
      </c>
      <c r="M28" s="41" t="str">
        <f>IF(OR(ISBLANK($I28), ISBLANK($E28)),"",INDEX(F_Kategoriak!J$2:J$111, MATCH($K28, F_Kategoriak!$A$2:$A$111, 0)))</f>
        <v/>
      </c>
      <c r="N28" s="41" t="str">
        <f>IF(OR(ISBLANK($I28), ISBLANK($E28)),"",INDEX(F_Kategoriak!M$2:M$111, MATCH($K28, F_Kategoriak!$A$2:$A$111, 0)))</f>
        <v/>
      </c>
      <c r="O28" s="128" t="str">
        <f>IF(OR(ISBLANK($I28), ISBLANK($E28)),"",INDEX(F_Kategoriak!N$2:N$111, MATCH($K28, F_Kategoriak!$A$2:$A$111, 0)))</f>
        <v/>
      </c>
    </row>
    <row r="29" spans="1:15" customFormat="1" x14ac:dyDescent="0.25">
      <c r="A29" s="87"/>
      <c r="B29" s="56"/>
      <c r="C29" s="56"/>
      <c r="D29" s="58"/>
      <c r="E29" s="63"/>
      <c r="F29" s="41" t="str">
        <f t="shared" si="2"/>
        <v/>
      </c>
      <c r="G29" s="41" t="str">
        <f t="shared" si="0"/>
        <v/>
      </c>
      <c r="H29" s="41" t="str">
        <f t="shared" si="1"/>
        <v/>
      </c>
      <c r="I29" s="41" t="str">
        <f>IF(A29="","",INDEX('1. Registration summary'!$D$3:$D$50,MATCH($A29,'1. Registration summary'!$A$3:$A$50,0)))</f>
        <v/>
      </c>
      <c r="J29" s="41" t="str">
        <f t="shared" si="3"/>
        <v/>
      </c>
      <c r="K29" s="41" t="str">
        <f>IF(OR(ISBLANK($I29), ISBLANK($E29)),"",INDEX(F_Kategoriak!$A$2:$A$111, MATCH($I29, F_Kategoriak!$E$2:$E$111, 0)))</f>
        <v/>
      </c>
      <c r="L29" s="41" t="str">
        <f>IF(OR(ISBLANK($I29), ISBLANK($E29)),"",INDEX(F_Kategoriak!I$2:I$111, MATCH($K29, F_Kategoriak!$A$2:$A$111, 0)))</f>
        <v/>
      </c>
      <c r="M29" s="41" t="str">
        <f>IF(OR(ISBLANK($I29), ISBLANK($E29)),"",INDEX(F_Kategoriak!J$2:J$111, MATCH($K29, F_Kategoriak!$A$2:$A$111, 0)))</f>
        <v/>
      </c>
      <c r="N29" s="41" t="str">
        <f>IF(OR(ISBLANK($I29), ISBLANK($E29)),"",INDEX(F_Kategoriak!M$2:M$111, MATCH($K29, F_Kategoriak!$A$2:$A$111, 0)))</f>
        <v/>
      </c>
      <c r="O29" s="128" t="str">
        <f>IF(OR(ISBLANK($I29), ISBLANK($E29)),"",INDEX(F_Kategoriak!N$2:N$111, MATCH($K29, F_Kategoriak!$A$2:$A$111, 0)))</f>
        <v/>
      </c>
    </row>
    <row r="30" spans="1:15" customFormat="1" x14ac:dyDescent="0.25">
      <c r="A30" s="87"/>
      <c r="B30" s="56"/>
      <c r="C30" s="57"/>
      <c r="D30" s="61"/>
      <c r="E30" s="63"/>
      <c r="F30" s="41" t="str">
        <f t="shared" si="2"/>
        <v/>
      </c>
      <c r="G30" s="41" t="str">
        <f t="shared" si="0"/>
        <v/>
      </c>
      <c r="H30" s="41" t="str">
        <f t="shared" si="1"/>
        <v/>
      </c>
      <c r="I30" s="41" t="str">
        <f>IF(A30="","",INDEX('1. Registration summary'!$D$3:$D$50,MATCH($A30,'1. Registration summary'!$A$3:$A$50,0)))</f>
        <v/>
      </c>
      <c r="J30" s="41" t="str">
        <f t="shared" si="3"/>
        <v/>
      </c>
      <c r="K30" s="41" t="str">
        <f>IF(OR(ISBLANK($I30), ISBLANK($E30)),"",INDEX(F_Kategoriak!$A$2:$A$111, MATCH($I30, F_Kategoriak!$E$2:$E$111, 0)))</f>
        <v/>
      </c>
      <c r="L30" s="41" t="str">
        <f>IF(OR(ISBLANK($I30), ISBLANK($E30)),"",INDEX(F_Kategoriak!I$2:I$111, MATCH($K30, F_Kategoriak!$A$2:$A$111, 0)))</f>
        <v/>
      </c>
      <c r="M30" s="41" t="str">
        <f>IF(OR(ISBLANK($I30), ISBLANK($E30)),"",INDEX(F_Kategoriak!J$2:J$111, MATCH($K30, F_Kategoriak!$A$2:$A$111, 0)))</f>
        <v/>
      </c>
      <c r="N30" s="41" t="str">
        <f>IF(OR(ISBLANK($I30), ISBLANK($E30)),"",INDEX(F_Kategoriak!M$2:M$111, MATCH($K30, F_Kategoriak!$A$2:$A$111, 0)))</f>
        <v/>
      </c>
      <c r="O30" s="128" t="str">
        <f>IF(OR(ISBLANK($I30), ISBLANK($E30)),"",INDEX(F_Kategoriak!N$2:N$111, MATCH($K30, F_Kategoriak!$A$2:$A$111, 0)))</f>
        <v/>
      </c>
    </row>
    <row r="31" spans="1:15" customFormat="1" x14ac:dyDescent="0.25">
      <c r="A31" s="87"/>
      <c r="B31" s="56"/>
      <c r="C31" s="56"/>
      <c r="D31" s="58"/>
      <c r="E31" s="63"/>
      <c r="F31" s="41" t="str">
        <f t="shared" si="2"/>
        <v/>
      </c>
      <c r="G31" s="41" t="str">
        <f t="shared" si="0"/>
        <v/>
      </c>
      <c r="H31" s="41" t="str">
        <f t="shared" si="1"/>
        <v/>
      </c>
      <c r="I31" s="41" t="str">
        <f>IF(A31="","",INDEX('1. Registration summary'!$D$3:$D$50,MATCH($A31,'1. Registration summary'!$A$3:$A$50,0)))</f>
        <v/>
      </c>
      <c r="J31" s="41" t="str">
        <f t="shared" si="3"/>
        <v/>
      </c>
      <c r="K31" s="41" t="str">
        <f>IF(OR(ISBLANK($I31), ISBLANK($E31)),"",INDEX(F_Kategoriak!$A$2:$A$111, MATCH($I31, F_Kategoriak!$E$2:$E$111, 0)))</f>
        <v/>
      </c>
      <c r="L31" s="41" t="str">
        <f>IF(OR(ISBLANK($I31), ISBLANK($E31)),"",INDEX(F_Kategoriak!I$2:I$111, MATCH($K31, F_Kategoriak!$A$2:$A$111, 0)))</f>
        <v/>
      </c>
      <c r="M31" s="41" t="str">
        <f>IF(OR(ISBLANK($I31), ISBLANK($E31)),"",INDEX(F_Kategoriak!J$2:J$111, MATCH($K31, F_Kategoriak!$A$2:$A$111, 0)))</f>
        <v/>
      </c>
      <c r="N31" s="41" t="str">
        <f>IF(OR(ISBLANK($I31), ISBLANK($E31)),"",INDEX(F_Kategoriak!M$2:M$111, MATCH($K31, F_Kategoriak!$A$2:$A$111, 0)))</f>
        <v/>
      </c>
      <c r="O31" s="128" t="str">
        <f>IF(OR(ISBLANK($I31), ISBLANK($E31)),"",INDEX(F_Kategoriak!N$2:N$111, MATCH($K31, F_Kategoriak!$A$2:$A$111, 0)))</f>
        <v/>
      </c>
    </row>
    <row r="32" spans="1:15" customFormat="1" x14ac:dyDescent="0.25">
      <c r="A32" s="87"/>
      <c r="B32" s="56"/>
      <c r="C32" s="56"/>
      <c r="D32" s="58"/>
      <c r="E32" s="63"/>
      <c r="F32" s="41" t="str">
        <f t="shared" si="2"/>
        <v/>
      </c>
      <c r="G32" s="41" t="str">
        <f t="shared" si="0"/>
        <v/>
      </c>
      <c r="H32" s="41" t="str">
        <f t="shared" si="1"/>
        <v/>
      </c>
      <c r="I32" s="41" t="str">
        <f>IF(A32="","",INDEX('1. Registration summary'!$D$3:$D$50,MATCH($A32,'1. Registration summary'!$A$3:$A$50,0)))</f>
        <v/>
      </c>
      <c r="J32" s="41" t="str">
        <f t="shared" si="3"/>
        <v/>
      </c>
      <c r="K32" s="41" t="str">
        <f>IF(OR(ISBLANK($I32), ISBLANK($E32)),"",INDEX(F_Kategoriak!$A$2:$A$111, MATCH($I32, F_Kategoriak!$E$2:$E$111, 0)))</f>
        <v/>
      </c>
      <c r="L32" s="41" t="str">
        <f>IF(OR(ISBLANK($I32), ISBLANK($E32)),"",INDEX(F_Kategoriak!I$2:I$111, MATCH($K32, F_Kategoriak!$A$2:$A$111, 0)))</f>
        <v/>
      </c>
      <c r="M32" s="41" t="str">
        <f>IF(OR(ISBLANK($I32), ISBLANK($E32)),"",INDEX(F_Kategoriak!J$2:J$111, MATCH($K32, F_Kategoriak!$A$2:$A$111, 0)))</f>
        <v/>
      </c>
      <c r="N32" s="41" t="str">
        <f>IF(OR(ISBLANK($I32), ISBLANK($E32)),"",INDEX(F_Kategoriak!M$2:M$111, MATCH($K32, F_Kategoriak!$A$2:$A$111, 0)))</f>
        <v/>
      </c>
      <c r="O32" s="128" t="str">
        <f>IF(OR(ISBLANK($I32), ISBLANK($E32)),"",INDEX(F_Kategoriak!N$2:N$111, MATCH($K32, F_Kategoriak!$A$2:$A$111, 0)))</f>
        <v/>
      </c>
    </row>
    <row r="33" spans="1:15" customFormat="1" x14ac:dyDescent="0.25">
      <c r="A33" s="87"/>
      <c r="B33" s="56"/>
      <c r="C33" s="56"/>
      <c r="D33" s="58"/>
      <c r="E33" s="63"/>
      <c r="F33" s="41" t="str">
        <f t="shared" si="2"/>
        <v/>
      </c>
      <c r="G33" s="41" t="str">
        <f t="shared" si="0"/>
        <v/>
      </c>
      <c r="H33" s="41" t="str">
        <f t="shared" si="1"/>
        <v/>
      </c>
      <c r="I33" s="41" t="str">
        <f>IF(A33="","",INDEX('1. Registration summary'!$D$3:$D$50,MATCH($A33,'1. Registration summary'!$A$3:$A$50,0)))</f>
        <v/>
      </c>
      <c r="J33" s="41" t="str">
        <f t="shared" si="3"/>
        <v/>
      </c>
      <c r="K33" s="41" t="str">
        <f>IF(OR(ISBLANK($I33), ISBLANK($E33)),"",INDEX(F_Kategoriak!$A$2:$A$111, MATCH($I33, F_Kategoriak!$E$2:$E$111, 0)))</f>
        <v/>
      </c>
      <c r="L33" s="41" t="str">
        <f>IF(OR(ISBLANK($I33), ISBLANK($E33)),"",INDEX(F_Kategoriak!I$2:I$111, MATCH($K33, F_Kategoriak!$A$2:$A$111, 0)))</f>
        <v/>
      </c>
      <c r="M33" s="41" t="str">
        <f>IF(OR(ISBLANK($I33), ISBLANK($E33)),"",INDEX(F_Kategoriak!J$2:J$111, MATCH($K33, F_Kategoriak!$A$2:$A$111, 0)))</f>
        <v/>
      </c>
      <c r="N33" s="41" t="str">
        <f>IF(OR(ISBLANK($I33), ISBLANK($E33)),"",INDEX(F_Kategoriak!M$2:M$111, MATCH($K33, F_Kategoriak!$A$2:$A$111, 0)))</f>
        <v/>
      </c>
      <c r="O33" s="128" t="str">
        <f>IF(OR(ISBLANK($I33), ISBLANK($E33)),"",INDEX(F_Kategoriak!N$2:N$111, MATCH($K33, F_Kategoriak!$A$2:$A$111, 0)))</f>
        <v/>
      </c>
    </row>
    <row r="34" spans="1:15" customFormat="1" x14ac:dyDescent="0.25">
      <c r="A34" s="87"/>
      <c r="B34" s="56"/>
      <c r="C34" s="56"/>
      <c r="D34" s="58"/>
      <c r="E34" s="63"/>
      <c r="F34" s="41" t="str">
        <f t="shared" si="2"/>
        <v/>
      </c>
      <c r="G34" s="41" t="str">
        <f t="shared" si="0"/>
        <v/>
      </c>
      <c r="H34" s="41" t="str">
        <f t="shared" si="1"/>
        <v/>
      </c>
      <c r="I34" s="41" t="str">
        <f>IF(A34="","",INDEX('1. Registration summary'!$D$3:$D$50,MATCH($A34,'1. Registration summary'!$A$3:$A$50,0)))</f>
        <v/>
      </c>
      <c r="J34" s="41" t="str">
        <f t="shared" si="3"/>
        <v/>
      </c>
      <c r="K34" s="41" t="str">
        <f>IF(OR(ISBLANK($I34), ISBLANK($E34)),"",INDEX(F_Kategoriak!$A$2:$A$111, MATCH($I34, F_Kategoriak!$E$2:$E$111, 0)))</f>
        <v/>
      </c>
      <c r="L34" s="41" t="str">
        <f>IF(OR(ISBLANK($I34), ISBLANK($E34)),"",INDEX(F_Kategoriak!I$2:I$111, MATCH($K34, F_Kategoriak!$A$2:$A$111, 0)))</f>
        <v/>
      </c>
      <c r="M34" s="41" t="str">
        <f>IF(OR(ISBLANK($I34), ISBLANK($E34)),"",INDEX(F_Kategoriak!J$2:J$111, MATCH($K34, F_Kategoriak!$A$2:$A$111, 0)))</f>
        <v/>
      </c>
      <c r="N34" s="41" t="str">
        <f>IF(OR(ISBLANK($I34), ISBLANK($E34)),"",INDEX(F_Kategoriak!M$2:M$111, MATCH($K34, F_Kategoriak!$A$2:$A$111, 0)))</f>
        <v/>
      </c>
      <c r="O34" s="128" t="str">
        <f>IF(OR(ISBLANK($I34), ISBLANK($E34)),"",INDEX(F_Kategoriak!N$2:N$111, MATCH($K34, F_Kategoriak!$A$2:$A$111, 0)))</f>
        <v/>
      </c>
    </row>
    <row r="35" spans="1:15" customFormat="1" x14ac:dyDescent="0.25">
      <c r="A35" s="87"/>
      <c r="B35" s="56"/>
      <c r="C35" s="56"/>
      <c r="D35" s="58"/>
      <c r="E35" s="63"/>
      <c r="F35" s="41" t="str">
        <f t="shared" si="2"/>
        <v/>
      </c>
      <c r="G35" s="41" t="str">
        <f t="shared" si="0"/>
        <v/>
      </c>
      <c r="H35" s="41" t="str">
        <f t="shared" si="1"/>
        <v/>
      </c>
      <c r="I35" s="41" t="str">
        <f>IF(A35="","",INDEX('1. Registration summary'!$D$3:$D$50,MATCH($A35,'1. Registration summary'!$A$3:$A$50,0)))</f>
        <v/>
      </c>
      <c r="J35" s="41" t="str">
        <f t="shared" si="3"/>
        <v/>
      </c>
      <c r="K35" s="41" t="str">
        <f>IF(OR(ISBLANK($I35), ISBLANK($E35)),"",INDEX(F_Kategoriak!$A$2:$A$111, MATCH($I35, F_Kategoriak!$E$2:$E$111, 0)))</f>
        <v/>
      </c>
      <c r="L35" s="41" t="str">
        <f>IF(OR(ISBLANK($I35), ISBLANK($E35)),"",INDEX(F_Kategoriak!I$2:I$111, MATCH($K35, F_Kategoriak!$A$2:$A$111, 0)))</f>
        <v/>
      </c>
      <c r="M35" s="41" t="str">
        <f>IF(OR(ISBLANK($I35), ISBLANK($E35)),"",INDEX(F_Kategoriak!J$2:J$111, MATCH($K35, F_Kategoriak!$A$2:$A$111, 0)))</f>
        <v/>
      </c>
      <c r="N35" s="41" t="str">
        <f>IF(OR(ISBLANK($I35), ISBLANK($E35)),"",INDEX(F_Kategoriak!M$2:M$111, MATCH($K35, F_Kategoriak!$A$2:$A$111, 0)))</f>
        <v/>
      </c>
      <c r="O35" s="128" t="str">
        <f>IF(OR(ISBLANK($I35), ISBLANK($E35)),"",INDEX(F_Kategoriak!N$2:N$111, MATCH($K35, F_Kategoriak!$A$2:$A$111, 0)))</f>
        <v/>
      </c>
    </row>
    <row r="36" spans="1:15" customFormat="1" x14ac:dyDescent="0.25">
      <c r="A36" s="87"/>
      <c r="B36" s="56"/>
      <c r="C36" s="56"/>
      <c r="D36" s="58"/>
      <c r="E36" s="63"/>
      <c r="F36" s="41" t="str">
        <f t="shared" si="2"/>
        <v/>
      </c>
      <c r="G36" s="41" t="str">
        <f t="shared" si="0"/>
        <v/>
      </c>
      <c r="H36" s="41" t="str">
        <f t="shared" si="1"/>
        <v/>
      </c>
      <c r="I36" s="41" t="str">
        <f>IF(A36="","",INDEX('1. Registration summary'!$D$3:$D$50,MATCH($A36,'1. Registration summary'!$A$3:$A$50,0)))</f>
        <v/>
      </c>
      <c r="J36" s="41" t="str">
        <f t="shared" si="3"/>
        <v/>
      </c>
      <c r="K36" s="41" t="str">
        <f>IF(OR(ISBLANK($I36), ISBLANK($E36)),"",INDEX(F_Kategoriak!$A$2:$A$111, MATCH($I36, F_Kategoriak!$E$2:$E$111, 0)))</f>
        <v/>
      </c>
      <c r="L36" s="41" t="str">
        <f>IF(OR(ISBLANK($I36), ISBLANK($E36)),"",INDEX(F_Kategoriak!I$2:I$111, MATCH($K36, F_Kategoriak!$A$2:$A$111, 0)))</f>
        <v/>
      </c>
      <c r="M36" s="41" t="str">
        <f>IF(OR(ISBLANK($I36), ISBLANK($E36)),"",INDEX(F_Kategoriak!J$2:J$111, MATCH($K36, F_Kategoriak!$A$2:$A$111, 0)))</f>
        <v/>
      </c>
      <c r="N36" s="41" t="str">
        <f>IF(OR(ISBLANK($I36), ISBLANK($E36)),"",INDEX(F_Kategoriak!M$2:M$111, MATCH($K36, F_Kategoriak!$A$2:$A$111, 0)))</f>
        <v/>
      </c>
      <c r="O36" s="128" t="str">
        <f>IF(OR(ISBLANK($I36), ISBLANK($E36)),"",INDEX(F_Kategoriak!N$2:N$111, MATCH($K36, F_Kategoriak!$A$2:$A$111, 0)))</f>
        <v/>
      </c>
    </row>
    <row r="37" spans="1:15" customFormat="1" x14ac:dyDescent="0.25">
      <c r="A37" s="87"/>
      <c r="B37" s="56"/>
      <c r="C37" s="56"/>
      <c r="D37" s="58"/>
      <c r="E37" s="63"/>
      <c r="F37" s="41" t="str">
        <f t="shared" si="2"/>
        <v/>
      </c>
      <c r="G37" s="41" t="str">
        <f t="shared" si="0"/>
        <v/>
      </c>
      <c r="H37" s="41" t="str">
        <f t="shared" si="1"/>
        <v/>
      </c>
      <c r="I37" s="41" t="str">
        <f>IF(A37="","",INDEX('1. Registration summary'!$D$3:$D$50,MATCH($A37,'1. Registration summary'!$A$3:$A$50,0)))</f>
        <v/>
      </c>
      <c r="J37" s="41" t="str">
        <f t="shared" si="3"/>
        <v/>
      </c>
      <c r="K37" s="41" t="str">
        <f>IF(OR(ISBLANK($I37), ISBLANK($E37)),"",INDEX(F_Kategoriak!$A$2:$A$111, MATCH($I37, F_Kategoriak!$E$2:$E$111, 0)))</f>
        <v/>
      </c>
      <c r="L37" s="41" t="str">
        <f>IF(OR(ISBLANK($I37), ISBLANK($E37)),"",INDEX(F_Kategoriak!I$2:I$111, MATCH($K37, F_Kategoriak!$A$2:$A$111, 0)))</f>
        <v/>
      </c>
      <c r="M37" s="41" t="str">
        <f>IF(OR(ISBLANK($I37), ISBLANK($E37)),"",INDEX(F_Kategoriak!J$2:J$111, MATCH($K37, F_Kategoriak!$A$2:$A$111, 0)))</f>
        <v/>
      </c>
      <c r="N37" s="41" t="str">
        <f>IF(OR(ISBLANK($I37), ISBLANK($E37)),"",INDEX(F_Kategoriak!M$2:M$111, MATCH($K37, F_Kategoriak!$A$2:$A$111, 0)))</f>
        <v/>
      </c>
      <c r="O37" s="128" t="str">
        <f>IF(OR(ISBLANK($I37), ISBLANK($E37)),"",INDEX(F_Kategoriak!N$2:N$111, MATCH($K37, F_Kategoriak!$A$2:$A$111, 0)))</f>
        <v/>
      </c>
    </row>
    <row r="38" spans="1:15" customFormat="1" x14ac:dyDescent="0.25">
      <c r="A38" s="87"/>
      <c r="B38" s="56"/>
      <c r="C38" s="56"/>
      <c r="D38" s="58"/>
      <c r="E38" s="63"/>
      <c r="F38" s="41" t="str">
        <f t="shared" si="2"/>
        <v/>
      </c>
      <c r="G38" s="41" t="str">
        <f t="shared" si="0"/>
        <v/>
      </c>
      <c r="H38" s="41" t="str">
        <f t="shared" si="1"/>
        <v/>
      </c>
      <c r="I38" s="41" t="str">
        <f>IF(A38="","",INDEX('1. Registration summary'!$D$3:$D$50,MATCH($A38,'1. Registration summary'!$A$3:$A$50,0)))</f>
        <v/>
      </c>
      <c r="J38" s="41" t="str">
        <f t="shared" si="3"/>
        <v/>
      </c>
      <c r="K38" s="41" t="str">
        <f>IF(OR(ISBLANK($I38), ISBLANK($E38)),"",INDEX(F_Kategoriak!$A$2:$A$111, MATCH($I38, F_Kategoriak!$E$2:$E$111, 0)))</f>
        <v/>
      </c>
      <c r="L38" s="41" t="str">
        <f>IF(OR(ISBLANK($I38), ISBLANK($E38)),"",INDEX(F_Kategoriak!I$2:I$111, MATCH($K38, F_Kategoriak!$A$2:$A$111, 0)))</f>
        <v/>
      </c>
      <c r="M38" s="41" t="str">
        <f>IF(OR(ISBLANK($I38), ISBLANK($E38)),"",INDEX(F_Kategoriak!J$2:J$111, MATCH($K38, F_Kategoriak!$A$2:$A$111, 0)))</f>
        <v/>
      </c>
      <c r="N38" s="41" t="str">
        <f>IF(OR(ISBLANK($I38), ISBLANK($E38)),"",INDEX(F_Kategoriak!M$2:M$111, MATCH($K38, F_Kategoriak!$A$2:$A$111, 0)))</f>
        <v/>
      </c>
      <c r="O38" s="128" t="str">
        <f>IF(OR(ISBLANK($I38), ISBLANK($E38)),"",INDEX(F_Kategoriak!N$2:N$111, MATCH($K38, F_Kategoriak!$A$2:$A$111, 0)))</f>
        <v/>
      </c>
    </row>
    <row r="39" spans="1:15" customFormat="1" x14ac:dyDescent="0.25">
      <c r="A39" s="87"/>
      <c r="B39" s="56"/>
      <c r="C39" s="56"/>
      <c r="D39" s="58"/>
      <c r="E39" s="63"/>
      <c r="F39" s="41" t="str">
        <f t="shared" si="2"/>
        <v/>
      </c>
      <c r="G39" s="41" t="str">
        <f t="shared" si="0"/>
        <v/>
      </c>
      <c r="H39" s="41" t="str">
        <f t="shared" si="1"/>
        <v/>
      </c>
      <c r="I39" s="41" t="str">
        <f>IF(A39="","",INDEX('1. Registration summary'!$D$3:$D$50,MATCH($A39,'1. Registration summary'!$A$3:$A$50,0)))</f>
        <v/>
      </c>
      <c r="J39" s="41" t="str">
        <f t="shared" si="3"/>
        <v/>
      </c>
      <c r="K39" s="41" t="str">
        <f>IF(OR(ISBLANK($I39), ISBLANK($E39)),"",INDEX(F_Kategoriak!$A$2:$A$111, MATCH($I39, F_Kategoriak!$E$2:$E$111, 0)))</f>
        <v/>
      </c>
      <c r="L39" s="41" t="str">
        <f>IF(OR(ISBLANK($I39), ISBLANK($E39)),"",INDEX(F_Kategoriak!I$2:I$111, MATCH($K39, F_Kategoriak!$A$2:$A$111, 0)))</f>
        <v/>
      </c>
      <c r="M39" s="41" t="str">
        <f>IF(OR(ISBLANK($I39), ISBLANK($E39)),"",INDEX(F_Kategoriak!J$2:J$111, MATCH($K39, F_Kategoriak!$A$2:$A$111, 0)))</f>
        <v/>
      </c>
      <c r="N39" s="41" t="str">
        <f>IF(OR(ISBLANK($I39), ISBLANK($E39)),"",INDEX(F_Kategoriak!M$2:M$111, MATCH($K39, F_Kategoriak!$A$2:$A$111, 0)))</f>
        <v/>
      </c>
      <c r="O39" s="128" t="str">
        <f>IF(OR(ISBLANK($I39), ISBLANK($E39)),"",INDEX(F_Kategoriak!N$2:N$111, MATCH($K39, F_Kategoriak!$A$2:$A$111, 0)))</f>
        <v/>
      </c>
    </row>
    <row r="40" spans="1:15" customFormat="1" x14ac:dyDescent="0.25">
      <c r="A40" s="87"/>
      <c r="B40" s="56"/>
      <c r="C40" s="56"/>
      <c r="D40" s="58"/>
      <c r="E40" s="63"/>
      <c r="F40" s="41" t="str">
        <f t="shared" si="2"/>
        <v/>
      </c>
      <c r="G40" s="41" t="str">
        <f t="shared" si="0"/>
        <v/>
      </c>
      <c r="H40" s="41" t="str">
        <f t="shared" si="1"/>
        <v/>
      </c>
      <c r="I40" s="41" t="str">
        <f>IF(A40="","",INDEX('1. Registration summary'!$D$3:$D$50,MATCH($A40,'1. Registration summary'!$A$3:$A$50,0)))</f>
        <v/>
      </c>
      <c r="J40" s="41" t="str">
        <f t="shared" si="3"/>
        <v/>
      </c>
      <c r="K40" s="41" t="str">
        <f>IF(OR(ISBLANK($I40), ISBLANK($E40)),"",INDEX(F_Kategoriak!$A$2:$A$111, MATCH($I40, F_Kategoriak!$E$2:$E$111, 0)))</f>
        <v/>
      </c>
      <c r="L40" s="41" t="str">
        <f>IF(OR(ISBLANK($I40), ISBLANK($E40)),"",INDEX(F_Kategoriak!I$2:I$111, MATCH($K40, F_Kategoriak!$A$2:$A$111, 0)))</f>
        <v/>
      </c>
      <c r="M40" s="41" t="str">
        <f>IF(OR(ISBLANK($I40), ISBLANK($E40)),"",INDEX(F_Kategoriak!J$2:J$111, MATCH($K40, F_Kategoriak!$A$2:$A$111, 0)))</f>
        <v/>
      </c>
      <c r="N40" s="41" t="str">
        <f>IF(OR(ISBLANK($I40), ISBLANK($E40)),"",INDEX(F_Kategoriak!M$2:M$111, MATCH($K40, F_Kategoriak!$A$2:$A$111, 0)))</f>
        <v/>
      </c>
      <c r="O40" s="128" t="str">
        <f>IF(OR(ISBLANK($I40), ISBLANK($E40)),"",INDEX(F_Kategoriak!N$2:N$111, MATCH($K40, F_Kategoriak!$A$2:$A$111, 0)))</f>
        <v/>
      </c>
    </row>
    <row r="41" spans="1:15" customFormat="1" x14ac:dyDescent="0.25">
      <c r="A41" s="87"/>
      <c r="B41" s="56"/>
      <c r="C41" s="56"/>
      <c r="D41" s="58"/>
      <c r="E41" s="63"/>
      <c r="F41" s="41" t="str">
        <f t="shared" si="2"/>
        <v/>
      </c>
      <c r="G41" s="41" t="str">
        <f t="shared" si="0"/>
        <v/>
      </c>
      <c r="H41" s="41" t="str">
        <f t="shared" si="1"/>
        <v/>
      </c>
      <c r="I41" s="41" t="str">
        <f>IF(A41="","",INDEX('1. Registration summary'!$D$3:$D$50,MATCH($A41,'1. Registration summary'!$A$3:$A$50,0)))</f>
        <v/>
      </c>
      <c r="J41" s="41" t="str">
        <f t="shared" si="3"/>
        <v/>
      </c>
      <c r="K41" s="41" t="str">
        <f>IF(OR(ISBLANK($I41), ISBLANK($E41)),"",INDEX(F_Kategoriak!$A$2:$A$111, MATCH($I41, F_Kategoriak!$E$2:$E$111, 0)))</f>
        <v/>
      </c>
      <c r="L41" s="41" t="str">
        <f>IF(OR(ISBLANK($I41), ISBLANK($E41)),"",INDEX(F_Kategoriak!I$2:I$111, MATCH($K41, F_Kategoriak!$A$2:$A$111, 0)))</f>
        <v/>
      </c>
      <c r="M41" s="41" t="str">
        <f>IF(OR(ISBLANK($I41), ISBLANK($E41)),"",INDEX(F_Kategoriak!J$2:J$111, MATCH($K41, F_Kategoriak!$A$2:$A$111, 0)))</f>
        <v/>
      </c>
      <c r="N41" s="41" t="str">
        <f>IF(OR(ISBLANK($I41), ISBLANK($E41)),"",INDEX(F_Kategoriak!M$2:M$111, MATCH($K41, F_Kategoriak!$A$2:$A$111, 0)))</f>
        <v/>
      </c>
      <c r="O41" s="128" t="str">
        <f>IF(OR(ISBLANK($I41), ISBLANK($E41)),"",INDEX(F_Kategoriak!N$2:N$111, MATCH($K41, F_Kategoriak!$A$2:$A$111, 0)))</f>
        <v/>
      </c>
    </row>
    <row r="42" spans="1:15" customFormat="1" x14ac:dyDescent="0.25">
      <c r="A42" s="87"/>
      <c r="B42" s="56"/>
      <c r="C42" s="56"/>
      <c r="D42" s="58"/>
      <c r="E42" s="63"/>
      <c r="F42" s="41" t="str">
        <f t="shared" si="2"/>
        <v/>
      </c>
      <c r="G42" s="41" t="str">
        <f t="shared" si="0"/>
        <v/>
      </c>
      <c r="H42" s="41" t="str">
        <f t="shared" si="1"/>
        <v/>
      </c>
      <c r="I42" s="41" t="str">
        <f>IF(A42="","",INDEX('1. Registration summary'!$D$3:$D$50,MATCH($A42,'1. Registration summary'!$A$3:$A$50,0)))</f>
        <v/>
      </c>
      <c r="J42" s="41" t="str">
        <f t="shared" si="3"/>
        <v/>
      </c>
      <c r="K42" s="41" t="str">
        <f>IF(OR(ISBLANK($I42), ISBLANK($E42)),"",INDEX(F_Kategoriak!$A$2:$A$111, MATCH($I42, F_Kategoriak!$E$2:$E$111, 0)))</f>
        <v/>
      </c>
      <c r="L42" s="41" t="str">
        <f>IF(OR(ISBLANK($I42), ISBLANK($E42)),"",INDEX(F_Kategoriak!I$2:I$111, MATCH($K42, F_Kategoriak!$A$2:$A$111, 0)))</f>
        <v/>
      </c>
      <c r="M42" s="41" t="str">
        <f>IF(OR(ISBLANK($I42), ISBLANK($E42)),"",INDEX(F_Kategoriak!J$2:J$111, MATCH($K42, F_Kategoriak!$A$2:$A$111, 0)))</f>
        <v/>
      </c>
      <c r="N42" s="41" t="str">
        <f>IF(OR(ISBLANK($I42), ISBLANK($E42)),"",INDEX(F_Kategoriak!M$2:M$111, MATCH($K42, F_Kategoriak!$A$2:$A$111, 0)))</f>
        <v/>
      </c>
      <c r="O42" s="128" t="str">
        <f>IF(OR(ISBLANK($I42), ISBLANK($E42)),"",INDEX(F_Kategoriak!N$2:N$111, MATCH($K42, F_Kategoriak!$A$2:$A$111, 0)))</f>
        <v/>
      </c>
    </row>
    <row r="43" spans="1:15" customFormat="1" x14ac:dyDescent="0.25">
      <c r="A43" s="87"/>
      <c r="B43" s="56"/>
      <c r="C43" s="56"/>
      <c r="D43" s="58"/>
      <c r="E43" s="63"/>
      <c r="F43" s="41" t="str">
        <f t="shared" si="2"/>
        <v/>
      </c>
      <c r="G43" s="41" t="str">
        <f t="shared" si="0"/>
        <v/>
      </c>
      <c r="H43" s="41" t="str">
        <f t="shared" si="1"/>
        <v/>
      </c>
      <c r="I43" s="41" t="str">
        <f>IF(A43="","",INDEX('1. Registration summary'!$D$3:$D$50,MATCH($A43,'1. Registration summary'!$A$3:$A$50,0)))</f>
        <v/>
      </c>
      <c r="J43" s="41" t="str">
        <f t="shared" si="3"/>
        <v/>
      </c>
      <c r="K43" s="41" t="str">
        <f>IF(OR(ISBLANK($I43), ISBLANK($E43)),"",INDEX(F_Kategoriak!$A$2:$A$111, MATCH($I43, F_Kategoriak!$E$2:$E$111, 0)))</f>
        <v/>
      </c>
      <c r="L43" s="41" t="str">
        <f>IF(OR(ISBLANK($I43), ISBLANK($E43)),"",INDEX(F_Kategoriak!I$2:I$111, MATCH($K43, F_Kategoriak!$A$2:$A$111, 0)))</f>
        <v/>
      </c>
      <c r="M43" s="41" t="str">
        <f>IF(OR(ISBLANK($I43), ISBLANK($E43)),"",INDEX(F_Kategoriak!J$2:J$111, MATCH($K43, F_Kategoriak!$A$2:$A$111, 0)))</f>
        <v/>
      </c>
      <c r="N43" s="41" t="str">
        <f>IF(OR(ISBLANK($I43), ISBLANK($E43)),"",INDEX(F_Kategoriak!M$2:M$111, MATCH($K43, F_Kategoriak!$A$2:$A$111, 0)))</f>
        <v/>
      </c>
      <c r="O43" s="128" t="str">
        <f>IF(OR(ISBLANK($I43), ISBLANK($E43)),"",INDEX(F_Kategoriak!N$2:N$111, MATCH($K43, F_Kategoriak!$A$2:$A$111, 0)))</f>
        <v/>
      </c>
    </row>
    <row r="44" spans="1:15" customFormat="1" x14ac:dyDescent="0.25">
      <c r="A44" s="87"/>
      <c r="B44" s="56"/>
      <c r="C44" s="56"/>
      <c r="D44" s="58"/>
      <c r="E44" s="63"/>
      <c r="F44" s="41" t="str">
        <f t="shared" si="2"/>
        <v/>
      </c>
      <c r="G44" s="41" t="str">
        <f t="shared" si="0"/>
        <v/>
      </c>
      <c r="H44" s="41" t="str">
        <f t="shared" si="1"/>
        <v/>
      </c>
      <c r="I44" s="41" t="str">
        <f>IF(A44="","",INDEX('1. Registration summary'!$D$3:$D$50,MATCH($A44,'1. Registration summary'!$A$3:$A$50,0)))</f>
        <v/>
      </c>
      <c r="J44" s="41" t="str">
        <f t="shared" si="3"/>
        <v/>
      </c>
      <c r="K44" s="41" t="str">
        <f>IF(OR(ISBLANK($I44), ISBLANK($E44)),"",INDEX(F_Kategoriak!$A$2:$A$111, MATCH($I44, F_Kategoriak!$E$2:$E$111, 0)))</f>
        <v/>
      </c>
      <c r="L44" s="41" t="str">
        <f>IF(OR(ISBLANK($I44), ISBLANK($E44)),"",INDEX(F_Kategoriak!I$2:I$111, MATCH($K44, F_Kategoriak!$A$2:$A$111, 0)))</f>
        <v/>
      </c>
      <c r="M44" s="41" t="str">
        <f>IF(OR(ISBLANK($I44), ISBLANK($E44)),"",INDEX(F_Kategoriak!J$2:J$111, MATCH($K44, F_Kategoriak!$A$2:$A$111, 0)))</f>
        <v/>
      </c>
      <c r="N44" s="41" t="str">
        <f>IF(OR(ISBLANK($I44), ISBLANK($E44)),"",INDEX(F_Kategoriak!M$2:M$111, MATCH($K44, F_Kategoriak!$A$2:$A$111, 0)))</f>
        <v/>
      </c>
      <c r="O44" s="128" t="str">
        <f>IF(OR(ISBLANK($I44), ISBLANK($E44)),"",INDEX(F_Kategoriak!N$2:N$111, MATCH($K44, F_Kategoriak!$A$2:$A$111, 0)))</f>
        <v/>
      </c>
    </row>
    <row r="45" spans="1:15" customFormat="1" x14ac:dyDescent="0.25">
      <c r="A45" s="87"/>
      <c r="B45" s="56"/>
      <c r="C45" s="56"/>
      <c r="D45" s="58"/>
      <c r="E45" s="63"/>
      <c r="F45" s="41" t="str">
        <f t="shared" si="2"/>
        <v/>
      </c>
      <c r="G45" s="41" t="str">
        <f t="shared" si="0"/>
        <v/>
      </c>
      <c r="H45" s="41" t="str">
        <f t="shared" si="1"/>
        <v/>
      </c>
      <c r="I45" s="41" t="str">
        <f>IF(A45="","",INDEX('1. Registration summary'!$D$3:$D$50,MATCH($A45,'1. Registration summary'!$A$3:$A$50,0)))</f>
        <v/>
      </c>
      <c r="J45" s="41" t="str">
        <f t="shared" si="3"/>
        <v/>
      </c>
      <c r="K45" s="41" t="str">
        <f>IF(OR(ISBLANK($I45), ISBLANK($E45)),"",INDEX(F_Kategoriak!$A$2:$A$111, MATCH($I45, F_Kategoriak!$E$2:$E$111, 0)))</f>
        <v/>
      </c>
      <c r="L45" s="41" t="str">
        <f>IF(OR(ISBLANK($I45), ISBLANK($E45)),"",INDEX(F_Kategoriak!I$2:I$111, MATCH($K45, F_Kategoriak!$A$2:$A$111, 0)))</f>
        <v/>
      </c>
      <c r="M45" s="41" t="str">
        <f>IF(OR(ISBLANK($I45), ISBLANK($E45)),"",INDEX(F_Kategoriak!J$2:J$111, MATCH($K45, F_Kategoriak!$A$2:$A$111, 0)))</f>
        <v/>
      </c>
      <c r="N45" s="41" t="str">
        <f>IF(OR(ISBLANK($I45), ISBLANK($E45)),"",INDEX(F_Kategoriak!M$2:M$111, MATCH($K45, F_Kategoriak!$A$2:$A$111, 0)))</f>
        <v/>
      </c>
      <c r="O45" s="128" t="str">
        <f>IF(OR(ISBLANK($I45), ISBLANK($E45)),"",INDEX(F_Kategoriak!N$2:N$111, MATCH($K45, F_Kategoriak!$A$2:$A$111, 0)))</f>
        <v/>
      </c>
    </row>
    <row r="46" spans="1:15" customFormat="1" x14ac:dyDescent="0.25">
      <c r="A46" s="87"/>
      <c r="B46" s="56"/>
      <c r="C46" s="56"/>
      <c r="D46" s="58"/>
      <c r="E46" s="63"/>
      <c r="F46" s="41" t="str">
        <f t="shared" si="2"/>
        <v/>
      </c>
      <c r="G46" s="41" t="str">
        <f t="shared" si="0"/>
        <v/>
      </c>
      <c r="H46" s="41" t="str">
        <f t="shared" si="1"/>
        <v/>
      </c>
      <c r="I46" s="41" t="str">
        <f>IF(A46="","",INDEX('1. Registration summary'!$D$3:$D$50,MATCH($A46,'1. Registration summary'!$A$3:$A$50,0)))</f>
        <v/>
      </c>
      <c r="J46" s="41" t="str">
        <f t="shared" si="3"/>
        <v/>
      </c>
      <c r="K46" s="41" t="str">
        <f>IF(OR(ISBLANK($I46), ISBLANK($E46)),"",INDEX(F_Kategoriak!$A$2:$A$111, MATCH($I46, F_Kategoriak!$E$2:$E$111, 0)))</f>
        <v/>
      </c>
      <c r="L46" s="41" t="str">
        <f>IF(OR(ISBLANK($I46), ISBLANK($E46)),"",INDEX(F_Kategoriak!I$2:I$111, MATCH($K46, F_Kategoriak!$A$2:$A$111, 0)))</f>
        <v/>
      </c>
      <c r="M46" s="41" t="str">
        <f>IF(OR(ISBLANK($I46), ISBLANK($E46)),"",INDEX(F_Kategoriak!J$2:J$111, MATCH($K46, F_Kategoriak!$A$2:$A$111, 0)))</f>
        <v/>
      </c>
      <c r="N46" s="41" t="str">
        <f>IF(OR(ISBLANK($I46), ISBLANK($E46)),"",INDEX(F_Kategoriak!M$2:M$111, MATCH($K46, F_Kategoriak!$A$2:$A$111, 0)))</f>
        <v/>
      </c>
      <c r="O46" s="128" t="str">
        <f>IF(OR(ISBLANK($I46), ISBLANK($E46)),"",INDEX(F_Kategoriak!N$2:N$111, MATCH($K46, F_Kategoriak!$A$2:$A$111, 0)))</f>
        <v/>
      </c>
    </row>
    <row r="47" spans="1:15" customFormat="1" x14ac:dyDescent="0.25">
      <c r="A47" s="87"/>
      <c r="B47" s="56"/>
      <c r="C47" s="56"/>
      <c r="D47" s="58"/>
      <c r="E47" s="63"/>
      <c r="F47" s="41" t="str">
        <f t="shared" si="2"/>
        <v/>
      </c>
      <c r="G47" s="41" t="str">
        <f t="shared" si="0"/>
        <v/>
      </c>
      <c r="H47" s="41" t="str">
        <f t="shared" si="1"/>
        <v/>
      </c>
      <c r="I47" s="41" t="str">
        <f>IF(A47="","",INDEX('1. Registration summary'!$D$3:$D$50,MATCH($A47,'1. Registration summary'!$A$3:$A$50,0)))</f>
        <v/>
      </c>
      <c r="J47" s="41" t="str">
        <f t="shared" si="3"/>
        <v/>
      </c>
      <c r="K47" s="41" t="str">
        <f>IF(OR(ISBLANK($I47), ISBLANK($E47)),"",INDEX(F_Kategoriak!$A$2:$A$111, MATCH($I47, F_Kategoriak!$E$2:$E$111, 0)))</f>
        <v/>
      </c>
      <c r="L47" s="41" t="str">
        <f>IF(OR(ISBLANK($I47), ISBLANK($E47)),"",INDEX(F_Kategoriak!I$2:I$111, MATCH($K47, F_Kategoriak!$A$2:$A$111, 0)))</f>
        <v/>
      </c>
      <c r="M47" s="41" t="str">
        <f>IF(OR(ISBLANK($I47), ISBLANK($E47)),"",INDEX(F_Kategoriak!J$2:J$111, MATCH($K47, F_Kategoriak!$A$2:$A$111, 0)))</f>
        <v/>
      </c>
      <c r="N47" s="41" t="str">
        <f>IF(OR(ISBLANK($I47), ISBLANK($E47)),"",INDEX(F_Kategoriak!M$2:M$111, MATCH($K47, F_Kategoriak!$A$2:$A$111, 0)))</f>
        <v/>
      </c>
      <c r="O47" s="128" t="str">
        <f>IF(OR(ISBLANK($I47), ISBLANK($E47)),"",INDEX(F_Kategoriak!N$2:N$111, MATCH($K47, F_Kategoriak!$A$2:$A$111, 0)))</f>
        <v/>
      </c>
    </row>
    <row r="48" spans="1:15" customFormat="1" x14ac:dyDescent="0.25">
      <c r="A48" s="87"/>
      <c r="B48" s="56"/>
      <c r="C48" s="56"/>
      <c r="D48" s="58"/>
      <c r="E48" s="63"/>
      <c r="F48" s="41" t="str">
        <f t="shared" si="2"/>
        <v/>
      </c>
      <c r="G48" s="41" t="str">
        <f t="shared" si="0"/>
        <v/>
      </c>
      <c r="H48" s="41" t="str">
        <f t="shared" si="1"/>
        <v/>
      </c>
      <c r="I48" s="41" t="str">
        <f>IF(A48="","",INDEX('1. Registration summary'!$D$3:$D$50,MATCH($A48,'1. Registration summary'!$A$3:$A$50,0)))</f>
        <v/>
      </c>
      <c r="J48" s="41" t="str">
        <f t="shared" si="3"/>
        <v/>
      </c>
      <c r="K48" s="41" t="str">
        <f>IF(OR(ISBLANK($I48), ISBLANK($E48)),"",INDEX(F_Kategoriak!$A$2:$A$111, MATCH($I48, F_Kategoriak!$E$2:$E$111, 0)))</f>
        <v/>
      </c>
      <c r="L48" s="41" t="str">
        <f>IF(OR(ISBLANK($I48), ISBLANK($E48)),"",INDEX(F_Kategoriak!I$2:I$111, MATCH($K48, F_Kategoriak!$A$2:$A$111, 0)))</f>
        <v/>
      </c>
      <c r="M48" s="41" t="str">
        <f>IF(OR(ISBLANK($I48), ISBLANK($E48)),"",INDEX(F_Kategoriak!J$2:J$111, MATCH($K48, F_Kategoriak!$A$2:$A$111, 0)))</f>
        <v/>
      </c>
      <c r="N48" s="41" t="str">
        <f>IF(OR(ISBLANK($I48), ISBLANK($E48)),"",INDEX(F_Kategoriak!M$2:M$111, MATCH($K48, F_Kategoriak!$A$2:$A$111, 0)))</f>
        <v/>
      </c>
      <c r="O48" s="128" t="str">
        <f>IF(OR(ISBLANK($I48), ISBLANK($E48)),"",INDEX(F_Kategoriak!N$2:N$111, MATCH($K48, F_Kategoriak!$A$2:$A$111, 0)))</f>
        <v/>
      </c>
    </row>
    <row r="49" spans="1:15" customFormat="1" x14ac:dyDescent="0.25">
      <c r="A49" s="87"/>
      <c r="B49" s="56"/>
      <c r="C49" s="56"/>
      <c r="D49" s="58"/>
      <c r="E49" s="63"/>
      <c r="F49" s="41" t="str">
        <f t="shared" si="2"/>
        <v/>
      </c>
      <c r="G49" s="41" t="str">
        <f t="shared" si="0"/>
        <v/>
      </c>
      <c r="H49" s="41" t="str">
        <f t="shared" si="1"/>
        <v/>
      </c>
      <c r="I49" s="41" t="str">
        <f>IF(A49="","",INDEX('1. Registration summary'!$D$3:$D$50,MATCH($A49,'1. Registration summary'!$A$3:$A$50,0)))</f>
        <v/>
      </c>
      <c r="J49" s="41" t="str">
        <f t="shared" si="3"/>
        <v/>
      </c>
      <c r="K49" s="41" t="str">
        <f>IF(OR(ISBLANK($I49), ISBLANK($E49)),"",INDEX(F_Kategoriak!$A$2:$A$111, MATCH($I49, F_Kategoriak!$E$2:$E$111, 0)))</f>
        <v/>
      </c>
      <c r="L49" s="41" t="str">
        <f>IF(OR(ISBLANK($I49), ISBLANK($E49)),"",INDEX(F_Kategoriak!I$2:I$111, MATCH($K49, F_Kategoriak!$A$2:$A$111, 0)))</f>
        <v/>
      </c>
      <c r="M49" s="41" t="str">
        <f>IF(OR(ISBLANK($I49), ISBLANK($E49)),"",INDEX(F_Kategoriak!J$2:J$111, MATCH($K49, F_Kategoriak!$A$2:$A$111, 0)))</f>
        <v/>
      </c>
      <c r="N49" s="41" t="str">
        <f>IF(OR(ISBLANK($I49), ISBLANK($E49)),"",INDEX(F_Kategoriak!M$2:M$111, MATCH($K49, F_Kategoriak!$A$2:$A$111, 0)))</f>
        <v/>
      </c>
      <c r="O49" s="128" t="str">
        <f>IF(OR(ISBLANK($I49), ISBLANK($E49)),"",INDEX(F_Kategoriak!N$2:N$111, MATCH($K49, F_Kategoriak!$A$2:$A$111, 0)))</f>
        <v/>
      </c>
    </row>
    <row r="50" spans="1:15" customFormat="1" x14ac:dyDescent="0.25">
      <c r="A50" s="87"/>
      <c r="B50" s="56"/>
      <c r="C50" s="56"/>
      <c r="D50" s="58"/>
      <c r="E50" s="63"/>
      <c r="F50" s="41" t="str">
        <f t="shared" si="2"/>
        <v/>
      </c>
      <c r="G50" s="41" t="str">
        <f t="shared" si="0"/>
        <v/>
      </c>
      <c r="H50" s="41" t="str">
        <f t="shared" si="1"/>
        <v/>
      </c>
      <c r="I50" s="41" t="str">
        <f>IF(A50="","",INDEX('1. Registration summary'!$D$3:$D$50,MATCH($A50,'1. Registration summary'!$A$3:$A$50,0)))</f>
        <v/>
      </c>
      <c r="J50" s="41" t="str">
        <f t="shared" si="3"/>
        <v/>
      </c>
      <c r="K50" s="41" t="str">
        <f>IF(OR(ISBLANK($I50), ISBLANK($E50)),"",INDEX(F_Kategoriak!$A$2:$A$111, MATCH($I50, F_Kategoriak!$E$2:$E$111, 0)))</f>
        <v/>
      </c>
      <c r="L50" s="41" t="str">
        <f>IF(OR(ISBLANK($I50), ISBLANK($E50)),"",INDEX(F_Kategoriak!I$2:I$111, MATCH($K50, F_Kategoriak!$A$2:$A$111, 0)))</f>
        <v/>
      </c>
      <c r="M50" s="41" t="str">
        <f>IF(OR(ISBLANK($I50), ISBLANK($E50)),"",INDEX(F_Kategoriak!J$2:J$111, MATCH($K50, F_Kategoriak!$A$2:$A$111, 0)))</f>
        <v/>
      </c>
      <c r="N50" s="41" t="str">
        <f>IF(OR(ISBLANK($I50), ISBLANK($E50)),"",INDEX(F_Kategoriak!M$2:M$111, MATCH($K50, F_Kategoriak!$A$2:$A$111, 0)))</f>
        <v/>
      </c>
      <c r="O50" s="128" t="str">
        <f>IF(OR(ISBLANK($I50), ISBLANK($E50)),"",INDEX(F_Kategoriak!N$2:N$111, MATCH($K50, F_Kategoriak!$A$2:$A$111, 0)))</f>
        <v/>
      </c>
    </row>
    <row r="51" spans="1:15" customFormat="1" x14ac:dyDescent="0.25">
      <c r="A51" s="87"/>
      <c r="B51" s="56"/>
      <c r="C51" s="56"/>
      <c r="D51" s="58"/>
      <c r="E51" s="63"/>
      <c r="F51" s="41" t="str">
        <f t="shared" si="2"/>
        <v/>
      </c>
      <c r="G51" s="41" t="str">
        <f t="shared" si="0"/>
        <v/>
      </c>
      <c r="H51" s="41" t="str">
        <f t="shared" si="1"/>
        <v/>
      </c>
      <c r="I51" s="41" t="str">
        <f>IF(A51="","",INDEX('1. Registration summary'!$D$3:$D$50,MATCH($A51,'1. Registration summary'!$A$3:$A$50,0)))</f>
        <v/>
      </c>
      <c r="J51" s="41" t="str">
        <f t="shared" si="3"/>
        <v/>
      </c>
      <c r="K51" s="41" t="str">
        <f>IF(OR(ISBLANK($I51), ISBLANK($E51)),"",INDEX(F_Kategoriak!$A$2:$A$111, MATCH($I51, F_Kategoriak!$E$2:$E$111, 0)))</f>
        <v/>
      </c>
      <c r="L51" s="41" t="str">
        <f>IF(OR(ISBLANK($I51), ISBLANK($E51)),"",INDEX(F_Kategoriak!I$2:I$111, MATCH($K51, F_Kategoriak!$A$2:$A$111, 0)))</f>
        <v/>
      </c>
      <c r="M51" s="41" t="str">
        <f>IF(OR(ISBLANK($I51), ISBLANK($E51)),"",INDEX(F_Kategoriak!J$2:J$111, MATCH($K51, F_Kategoriak!$A$2:$A$111, 0)))</f>
        <v/>
      </c>
      <c r="N51" s="41" t="str">
        <f>IF(OR(ISBLANK($I51), ISBLANK($E51)),"",INDEX(F_Kategoriak!M$2:M$111, MATCH($K51, F_Kategoriak!$A$2:$A$111, 0)))</f>
        <v/>
      </c>
      <c r="O51" s="128" t="str">
        <f>IF(OR(ISBLANK($I51), ISBLANK($E51)),"",INDEX(F_Kategoriak!N$2:N$111, MATCH($K51, F_Kategoriak!$A$2:$A$111, 0)))</f>
        <v/>
      </c>
    </row>
    <row r="52" spans="1:15" customFormat="1" x14ac:dyDescent="0.25">
      <c r="A52" s="87"/>
      <c r="B52" s="56"/>
      <c r="C52" s="56"/>
      <c r="D52" s="58"/>
      <c r="E52" s="63"/>
      <c r="F52" s="41" t="str">
        <f t="shared" si="2"/>
        <v/>
      </c>
      <c r="G52" s="41" t="str">
        <f t="shared" si="0"/>
        <v/>
      </c>
      <c r="H52" s="41" t="str">
        <f t="shared" si="1"/>
        <v/>
      </c>
      <c r="I52" s="41" t="str">
        <f>IF(A52="","",INDEX('1. Registration summary'!$D$3:$D$50,MATCH($A52,'1. Registration summary'!$A$3:$A$50,0)))</f>
        <v/>
      </c>
      <c r="J52" s="41" t="str">
        <f t="shared" si="3"/>
        <v/>
      </c>
      <c r="K52" s="41" t="str">
        <f>IF(OR(ISBLANK($I52), ISBLANK($E52)),"",INDEX(F_Kategoriak!$A$2:$A$111, MATCH($I52, F_Kategoriak!$E$2:$E$111, 0)))</f>
        <v/>
      </c>
      <c r="L52" s="41" t="str">
        <f>IF(OR(ISBLANK($I52), ISBLANK($E52)),"",INDEX(F_Kategoriak!I$2:I$111, MATCH($K52, F_Kategoriak!$A$2:$A$111, 0)))</f>
        <v/>
      </c>
      <c r="M52" s="41" t="str">
        <f>IF(OR(ISBLANK($I52), ISBLANK($E52)),"",INDEX(F_Kategoriak!J$2:J$111, MATCH($K52, F_Kategoriak!$A$2:$A$111, 0)))</f>
        <v/>
      </c>
      <c r="N52" s="41" t="str">
        <f>IF(OR(ISBLANK($I52), ISBLANK($E52)),"",INDEX(F_Kategoriak!M$2:M$111, MATCH($K52, F_Kategoriak!$A$2:$A$111, 0)))</f>
        <v/>
      </c>
      <c r="O52" s="128" t="str">
        <f>IF(OR(ISBLANK($I52), ISBLANK($E52)),"",INDEX(F_Kategoriak!N$2:N$111, MATCH($K52, F_Kategoriak!$A$2:$A$111, 0)))</f>
        <v/>
      </c>
    </row>
    <row r="53" spans="1:15" customFormat="1" x14ac:dyDescent="0.25">
      <c r="A53" s="87"/>
      <c r="B53" s="56"/>
      <c r="C53" s="56"/>
      <c r="D53" s="58"/>
      <c r="E53" s="63"/>
      <c r="F53" s="41" t="str">
        <f t="shared" si="2"/>
        <v/>
      </c>
      <c r="G53" s="41" t="str">
        <f t="shared" si="0"/>
        <v/>
      </c>
      <c r="H53" s="41" t="str">
        <f t="shared" si="1"/>
        <v/>
      </c>
      <c r="I53" s="41" t="str">
        <f>IF(A53="","",INDEX('1. Registration summary'!$D$3:$D$50,MATCH($A53,'1. Registration summary'!$A$3:$A$50,0)))</f>
        <v/>
      </c>
      <c r="J53" s="41" t="str">
        <f t="shared" si="3"/>
        <v/>
      </c>
      <c r="K53" s="41" t="str">
        <f>IF(OR(ISBLANK($I53), ISBLANK($E53)),"",INDEX(F_Kategoriak!$A$2:$A$111, MATCH($I53, F_Kategoriak!$E$2:$E$111, 0)))</f>
        <v/>
      </c>
      <c r="L53" s="41" t="str">
        <f>IF(OR(ISBLANK($I53), ISBLANK($E53)),"",INDEX(F_Kategoriak!I$2:I$111, MATCH($K53, F_Kategoriak!$A$2:$A$111, 0)))</f>
        <v/>
      </c>
      <c r="M53" s="41" t="str">
        <f>IF(OR(ISBLANK($I53), ISBLANK($E53)),"",INDEX(F_Kategoriak!J$2:J$111, MATCH($K53, F_Kategoriak!$A$2:$A$111, 0)))</f>
        <v/>
      </c>
      <c r="N53" s="41" t="str">
        <f>IF(OR(ISBLANK($I53), ISBLANK($E53)),"",INDEX(F_Kategoriak!M$2:M$111, MATCH($K53, F_Kategoriak!$A$2:$A$111, 0)))</f>
        <v/>
      </c>
      <c r="O53" s="128" t="str">
        <f>IF(OR(ISBLANK($I53), ISBLANK($E53)),"",INDEX(F_Kategoriak!N$2:N$111, MATCH($K53, F_Kategoriak!$A$2:$A$111, 0)))</f>
        <v/>
      </c>
    </row>
    <row r="54" spans="1:15" customFormat="1" x14ac:dyDescent="0.25">
      <c r="A54" s="87"/>
      <c r="B54" s="56"/>
      <c r="C54" s="56"/>
      <c r="D54" s="58"/>
      <c r="E54" s="63"/>
      <c r="F54" s="41" t="str">
        <f t="shared" si="2"/>
        <v/>
      </c>
      <c r="G54" s="41" t="str">
        <f t="shared" si="0"/>
        <v/>
      </c>
      <c r="H54" s="41" t="str">
        <f t="shared" si="1"/>
        <v/>
      </c>
      <c r="I54" s="41" t="str">
        <f>IF(A54="","",INDEX('1. Registration summary'!$D$3:$D$50,MATCH($A54,'1. Registration summary'!$A$3:$A$50,0)))</f>
        <v/>
      </c>
      <c r="J54" s="41" t="str">
        <f t="shared" si="3"/>
        <v/>
      </c>
      <c r="K54" s="41" t="str">
        <f>IF(OR(ISBLANK($I54), ISBLANK($E54)),"",INDEX(F_Kategoriak!$A$2:$A$111, MATCH($I54, F_Kategoriak!$E$2:$E$111, 0)))</f>
        <v/>
      </c>
      <c r="L54" s="41" t="str">
        <f>IF(OR(ISBLANK($I54), ISBLANK($E54)),"",INDEX(F_Kategoriak!I$2:I$111, MATCH($K54, F_Kategoriak!$A$2:$A$111, 0)))</f>
        <v/>
      </c>
      <c r="M54" s="41" t="str">
        <f>IF(OR(ISBLANK($I54), ISBLANK($E54)),"",INDEX(F_Kategoriak!J$2:J$111, MATCH($K54, F_Kategoriak!$A$2:$A$111, 0)))</f>
        <v/>
      </c>
      <c r="N54" s="41" t="str">
        <f>IF(OR(ISBLANK($I54), ISBLANK($E54)),"",INDEX(F_Kategoriak!M$2:M$111, MATCH($K54, F_Kategoriak!$A$2:$A$111, 0)))</f>
        <v/>
      </c>
      <c r="O54" s="128" t="str">
        <f>IF(OR(ISBLANK($I54), ISBLANK($E54)),"",INDEX(F_Kategoriak!N$2:N$111, MATCH($K54, F_Kategoriak!$A$2:$A$111, 0)))</f>
        <v/>
      </c>
    </row>
    <row r="55" spans="1:15" customFormat="1" x14ac:dyDescent="0.25">
      <c r="A55" s="87"/>
      <c r="B55" s="56"/>
      <c r="C55" s="56"/>
      <c r="D55" s="58"/>
      <c r="E55" s="63"/>
      <c r="F55" s="41" t="str">
        <f t="shared" si="2"/>
        <v/>
      </c>
      <c r="G55" s="41" t="str">
        <f t="shared" si="0"/>
        <v/>
      </c>
      <c r="H55" s="41" t="str">
        <f t="shared" si="1"/>
        <v/>
      </c>
      <c r="I55" s="41" t="str">
        <f>IF(A55="","",INDEX('1. Registration summary'!$D$3:$D$50,MATCH($A55,'1. Registration summary'!$A$3:$A$50,0)))</f>
        <v/>
      </c>
      <c r="J55" s="41" t="str">
        <f t="shared" si="3"/>
        <v/>
      </c>
      <c r="K55" s="41" t="str">
        <f>IF(OR(ISBLANK($I55), ISBLANK($E55)),"",INDEX(F_Kategoriak!$A$2:$A$111, MATCH($I55, F_Kategoriak!$E$2:$E$111, 0)))</f>
        <v/>
      </c>
      <c r="L55" s="41" t="str">
        <f>IF(OR(ISBLANK($I55), ISBLANK($E55)),"",INDEX(F_Kategoriak!I$2:I$111, MATCH($K55, F_Kategoriak!$A$2:$A$111, 0)))</f>
        <v/>
      </c>
      <c r="M55" s="41" t="str">
        <f>IF(OR(ISBLANK($I55), ISBLANK($E55)),"",INDEX(F_Kategoriak!J$2:J$111, MATCH($K55, F_Kategoriak!$A$2:$A$111, 0)))</f>
        <v/>
      </c>
      <c r="N55" s="41" t="str">
        <f>IF(OR(ISBLANK($I55), ISBLANK($E55)),"",INDEX(F_Kategoriak!M$2:M$111, MATCH($K55, F_Kategoriak!$A$2:$A$111, 0)))</f>
        <v/>
      </c>
      <c r="O55" s="128" t="str">
        <f>IF(OR(ISBLANK($I55), ISBLANK($E55)),"",INDEX(F_Kategoriak!N$2:N$111, MATCH($K55, F_Kategoriak!$A$2:$A$111, 0)))</f>
        <v/>
      </c>
    </row>
    <row r="56" spans="1:15" customFormat="1" x14ac:dyDescent="0.25">
      <c r="A56" s="87"/>
      <c r="B56" s="56"/>
      <c r="C56" s="56"/>
      <c r="D56" s="58"/>
      <c r="E56" s="63"/>
      <c r="F56" s="41" t="str">
        <f t="shared" si="2"/>
        <v/>
      </c>
      <c r="G56" s="41" t="str">
        <f t="shared" si="0"/>
        <v/>
      </c>
      <c r="H56" s="41" t="str">
        <f t="shared" si="1"/>
        <v/>
      </c>
      <c r="I56" s="41" t="str">
        <f>IF(A56="","",INDEX('1. Registration summary'!$D$3:$D$50,MATCH($A56,'1. Registration summary'!$A$3:$A$50,0)))</f>
        <v/>
      </c>
      <c r="J56" s="41" t="str">
        <f t="shared" si="3"/>
        <v/>
      </c>
      <c r="K56" s="41" t="str">
        <f>IF(OR(ISBLANK($I56), ISBLANK($E56)),"",INDEX(F_Kategoriak!$A$2:$A$111, MATCH($I56, F_Kategoriak!$E$2:$E$111, 0)))</f>
        <v/>
      </c>
      <c r="L56" s="41" t="str">
        <f>IF(OR(ISBLANK($I56), ISBLANK($E56)),"",INDEX(F_Kategoriak!I$2:I$111, MATCH($K56, F_Kategoriak!$A$2:$A$111, 0)))</f>
        <v/>
      </c>
      <c r="M56" s="41" t="str">
        <f>IF(OR(ISBLANK($I56), ISBLANK($E56)),"",INDEX(F_Kategoriak!J$2:J$111, MATCH($K56, F_Kategoriak!$A$2:$A$111, 0)))</f>
        <v/>
      </c>
      <c r="N56" s="41" t="str">
        <f>IF(OR(ISBLANK($I56), ISBLANK($E56)),"",INDEX(F_Kategoriak!M$2:M$111, MATCH($K56, F_Kategoriak!$A$2:$A$111, 0)))</f>
        <v/>
      </c>
      <c r="O56" s="128" t="str">
        <f>IF(OR(ISBLANK($I56), ISBLANK($E56)),"",INDEX(F_Kategoriak!N$2:N$111, MATCH($K56, F_Kategoriak!$A$2:$A$111, 0)))</f>
        <v/>
      </c>
    </row>
    <row r="57" spans="1:15" customFormat="1" x14ac:dyDescent="0.25">
      <c r="A57" s="87"/>
      <c r="B57" s="56"/>
      <c r="C57" s="56"/>
      <c r="D57" s="58"/>
      <c r="E57" s="63"/>
      <c r="F57" s="41" t="str">
        <f t="shared" si="2"/>
        <v/>
      </c>
      <c r="G57" s="41" t="str">
        <f t="shared" si="0"/>
        <v/>
      </c>
      <c r="H57" s="41" t="str">
        <f t="shared" si="1"/>
        <v/>
      </c>
      <c r="I57" s="41" t="str">
        <f>IF(A57="","",INDEX('1. Registration summary'!$D$3:$D$50,MATCH($A57,'1. Registration summary'!$A$3:$A$50,0)))</f>
        <v/>
      </c>
      <c r="J57" s="41" t="str">
        <f t="shared" si="3"/>
        <v/>
      </c>
      <c r="K57" s="41" t="str">
        <f>IF(OR(ISBLANK($I57), ISBLANK($E57)),"",INDEX(F_Kategoriak!$A$2:$A$111, MATCH($I57, F_Kategoriak!$E$2:$E$111, 0)))</f>
        <v/>
      </c>
      <c r="L57" s="41" t="str">
        <f>IF(OR(ISBLANK($I57), ISBLANK($E57)),"",INDEX(F_Kategoriak!I$2:I$111, MATCH($K57, F_Kategoriak!$A$2:$A$111, 0)))</f>
        <v/>
      </c>
      <c r="M57" s="41" t="str">
        <f>IF(OR(ISBLANK($I57), ISBLANK($E57)),"",INDEX(F_Kategoriak!J$2:J$111, MATCH($K57, F_Kategoriak!$A$2:$A$111, 0)))</f>
        <v/>
      </c>
      <c r="N57" s="41" t="str">
        <f>IF(OR(ISBLANK($I57), ISBLANK($E57)),"",INDEX(F_Kategoriak!M$2:M$111, MATCH($K57, F_Kategoriak!$A$2:$A$111, 0)))</f>
        <v/>
      </c>
      <c r="O57" s="128" t="str">
        <f>IF(OR(ISBLANK($I57), ISBLANK($E57)),"",INDEX(F_Kategoriak!N$2:N$111, MATCH($K57, F_Kategoriak!$A$2:$A$111, 0)))</f>
        <v/>
      </c>
    </row>
    <row r="58" spans="1:15" customFormat="1" x14ac:dyDescent="0.25">
      <c r="A58" s="87"/>
      <c r="B58" s="56"/>
      <c r="C58" s="56"/>
      <c r="D58" s="58"/>
      <c r="E58" s="63"/>
      <c r="F58" s="41" t="str">
        <f t="shared" si="2"/>
        <v/>
      </c>
      <c r="G58" s="41" t="str">
        <f t="shared" si="0"/>
        <v/>
      </c>
      <c r="H58" s="41" t="str">
        <f t="shared" si="1"/>
        <v/>
      </c>
      <c r="I58" s="41" t="str">
        <f>IF(A58="","",INDEX('1. Registration summary'!$D$3:$D$50,MATCH($A58,'1. Registration summary'!$A$3:$A$50,0)))</f>
        <v/>
      </c>
      <c r="J58" s="41" t="str">
        <f t="shared" si="3"/>
        <v/>
      </c>
      <c r="K58" s="41" t="str">
        <f>IF(OR(ISBLANK($I58), ISBLANK($E58)),"",INDEX(F_Kategoriak!$A$2:$A$111, MATCH($I58, F_Kategoriak!$E$2:$E$111, 0)))</f>
        <v/>
      </c>
      <c r="L58" s="41" t="str">
        <f>IF(OR(ISBLANK($I58), ISBLANK($E58)),"",INDEX(F_Kategoriak!I$2:I$111, MATCH($K58, F_Kategoriak!$A$2:$A$111, 0)))</f>
        <v/>
      </c>
      <c r="M58" s="41" t="str">
        <f>IF(OR(ISBLANK($I58), ISBLANK($E58)),"",INDEX(F_Kategoriak!J$2:J$111, MATCH($K58, F_Kategoriak!$A$2:$A$111, 0)))</f>
        <v/>
      </c>
      <c r="N58" s="41" t="str">
        <f>IF(OR(ISBLANK($I58), ISBLANK($E58)),"",INDEX(F_Kategoriak!M$2:M$111, MATCH($K58, F_Kategoriak!$A$2:$A$111, 0)))</f>
        <v/>
      </c>
      <c r="O58" s="128" t="str">
        <f>IF(OR(ISBLANK($I58), ISBLANK($E58)),"",INDEX(F_Kategoriak!N$2:N$111, MATCH($K58, F_Kategoriak!$A$2:$A$111, 0)))</f>
        <v/>
      </c>
    </row>
    <row r="59" spans="1:15" customFormat="1" x14ac:dyDescent="0.25">
      <c r="A59" s="87"/>
      <c r="B59" s="56"/>
      <c r="C59" s="56"/>
      <c r="D59" s="58"/>
      <c r="E59" s="63"/>
      <c r="F59" s="41" t="str">
        <f t="shared" si="2"/>
        <v/>
      </c>
      <c r="G59" s="41" t="str">
        <f t="shared" si="0"/>
        <v/>
      </c>
      <c r="H59" s="41" t="str">
        <f t="shared" si="1"/>
        <v/>
      </c>
      <c r="I59" s="41" t="str">
        <f>IF(A59="","",INDEX('1. Registration summary'!$D$3:$D$50,MATCH($A59,'1. Registration summary'!$A$3:$A$50,0)))</f>
        <v/>
      </c>
      <c r="J59" s="41" t="str">
        <f t="shared" si="3"/>
        <v/>
      </c>
      <c r="K59" s="41" t="str">
        <f>IF(OR(ISBLANK($I59), ISBLANK($E59)),"",INDEX(F_Kategoriak!$A$2:$A$111, MATCH($I59, F_Kategoriak!$E$2:$E$111, 0)))</f>
        <v/>
      </c>
      <c r="L59" s="41" t="str">
        <f>IF(OR(ISBLANK($I59), ISBLANK($E59)),"",INDEX(F_Kategoriak!I$2:I$111, MATCH($K59, F_Kategoriak!$A$2:$A$111, 0)))</f>
        <v/>
      </c>
      <c r="M59" s="41" t="str">
        <f>IF(OR(ISBLANK($I59), ISBLANK($E59)),"",INDEX(F_Kategoriak!J$2:J$111, MATCH($K59, F_Kategoriak!$A$2:$A$111, 0)))</f>
        <v/>
      </c>
      <c r="N59" s="41" t="str">
        <f>IF(OR(ISBLANK($I59), ISBLANK($E59)),"",INDEX(F_Kategoriak!M$2:M$111, MATCH($K59, F_Kategoriak!$A$2:$A$111, 0)))</f>
        <v/>
      </c>
      <c r="O59" s="128" t="str">
        <f>IF(OR(ISBLANK($I59), ISBLANK($E59)),"",INDEX(F_Kategoriak!N$2:N$111, MATCH($K59, F_Kategoriak!$A$2:$A$111, 0)))</f>
        <v/>
      </c>
    </row>
    <row r="60" spans="1:15" customFormat="1" x14ac:dyDescent="0.25">
      <c r="A60" s="87"/>
      <c r="B60" s="56"/>
      <c r="C60" s="56"/>
      <c r="D60" s="58"/>
      <c r="E60" s="63"/>
      <c r="F60" s="41" t="str">
        <f t="shared" si="2"/>
        <v/>
      </c>
      <c r="G60" s="41" t="str">
        <f t="shared" si="0"/>
        <v/>
      </c>
      <c r="H60" s="41" t="str">
        <f t="shared" si="1"/>
        <v/>
      </c>
      <c r="I60" s="41" t="str">
        <f>IF(A60="","",INDEX('1. Registration summary'!$D$3:$D$50,MATCH($A60,'1. Registration summary'!$A$3:$A$50,0)))</f>
        <v/>
      </c>
      <c r="J60" s="41" t="str">
        <f t="shared" si="3"/>
        <v/>
      </c>
      <c r="K60" s="41" t="str">
        <f>IF(OR(ISBLANK($I60), ISBLANK($E60)),"",INDEX(F_Kategoriak!$A$2:$A$111, MATCH($I60, F_Kategoriak!$E$2:$E$111, 0)))</f>
        <v/>
      </c>
      <c r="L60" s="41" t="str">
        <f>IF(OR(ISBLANK($I60), ISBLANK($E60)),"",INDEX(F_Kategoriak!I$2:I$111, MATCH($K60, F_Kategoriak!$A$2:$A$111, 0)))</f>
        <v/>
      </c>
      <c r="M60" s="41" t="str">
        <f>IF(OR(ISBLANK($I60), ISBLANK($E60)),"",INDEX(F_Kategoriak!J$2:J$111, MATCH($K60, F_Kategoriak!$A$2:$A$111, 0)))</f>
        <v/>
      </c>
      <c r="N60" s="41" t="str">
        <f>IF(OR(ISBLANK($I60), ISBLANK($E60)),"",INDEX(F_Kategoriak!M$2:M$111, MATCH($K60, F_Kategoriak!$A$2:$A$111, 0)))</f>
        <v/>
      </c>
      <c r="O60" s="128" t="str">
        <f>IF(OR(ISBLANK($I60), ISBLANK($E60)),"",INDEX(F_Kategoriak!N$2:N$111, MATCH($K60, F_Kategoriak!$A$2:$A$111, 0)))</f>
        <v/>
      </c>
    </row>
    <row r="61" spans="1:15" customFormat="1" x14ac:dyDescent="0.25">
      <c r="A61" s="87"/>
      <c r="B61" s="56"/>
      <c r="C61" s="56"/>
      <c r="D61" s="58"/>
      <c r="E61" s="63"/>
      <c r="F61" s="41" t="str">
        <f t="shared" si="2"/>
        <v/>
      </c>
      <c r="G61" s="41" t="str">
        <f t="shared" si="0"/>
        <v/>
      </c>
      <c r="H61" s="41" t="str">
        <f t="shared" si="1"/>
        <v/>
      </c>
      <c r="I61" s="41" t="str">
        <f>IF(A61="","",INDEX('1. Registration summary'!$D$3:$D$50,MATCH($A61,'1. Registration summary'!$A$3:$A$50,0)))</f>
        <v/>
      </c>
      <c r="J61" s="41" t="str">
        <f t="shared" si="3"/>
        <v/>
      </c>
      <c r="K61" s="41" t="str">
        <f>IF(OR(ISBLANK($I61), ISBLANK($E61)),"",INDEX(F_Kategoriak!$A$2:$A$111, MATCH($I61, F_Kategoriak!$E$2:$E$111, 0)))</f>
        <v/>
      </c>
      <c r="L61" s="41" t="str">
        <f>IF(OR(ISBLANK($I61), ISBLANK($E61)),"",INDEX(F_Kategoriak!I$2:I$111, MATCH($K61, F_Kategoriak!$A$2:$A$111, 0)))</f>
        <v/>
      </c>
      <c r="M61" s="41" t="str">
        <f>IF(OR(ISBLANK($I61), ISBLANK($E61)),"",INDEX(F_Kategoriak!J$2:J$111, MATCH($K61, F_Kategoriak!$A$2:$A$111, 0)))</f>
        <v/>
      </c>
      <c r="N61" s="41" t="str">
        <f>IF(OR(ISBLANK($I61), ISBLANK($E61)),"",INDEX(F_Kategoriak!M$2:M$111, MATCH($K61, F_Kategoriak!$A$2:$A$111, 0)))</f>
        <v/>
      </c>
      <c r="O61" s="128" t="str">
        <f>IF(OR(ISBLANK($I61), ISBLANK($E61)),"",INDEX(F_Kategoriak!N$2:N$111, MATCH($K61, F_Kategoriak!$A$2:$A$111, 0)))</f>
        <v/>
      </c>
    </row>
    <row r="62" spans="1:15" customFormat="1" x14ac:dyDescent="0.25">
      <c r="A62" s="87"/>
      <c r="B62" s="56"/>
      <c r="C62" s="56"/>
      <c r="D62" s="58"/>
      <c r="E62" s="63"/>
      <c r="F62" s="41" t="str">
        <f t="shared" si="2"/>
        <v/>
      </c>
      <c r="G62" s="41" t="str">
        <f t="shared" si="0"/>
        <v/>
      </c>
      <c r="H62" s="41" t="str">
        <f t="shared" si="1"/>
        <v/>
      </c>
      <c r="I62" s="41" t="str">
        <f>IF(A62="","",INDEX('1. Registration summary'!$D$3:$D$50,MATCH($A62,'1. Registration summary'!$A$3:$A$50,0)))</f>
        <v/>
      </c>
      <c r="J62" s="41" t="str">
        <f t="shared" si="3"/>
        <v/>
      </c>
      <c r="K62" s="41" t="str">
        <f>IF(OR(ISBLANK($I62), ISBLANK($E62)),"",INDEX(F_Kategoriak!$A$2:$A$111, MATCH($I62, F_Kategoriak!$E$2:$E$111, 0)))</f>
        <v/>
      </c>
      <c r="L62" s="41" t="str">
        <f>IF(OR(ISBLANK($I62), ISBLANK($E62)),"",INDEX(F_Kategoriak!I$2:I$111, MATCH($K62, F_Kategoriak!$A$2:$A$111, 0)))</f>
        <v/>
      </c>
      <c r="M62" s="41" t="str">
        <f>IF(OR(ISBLANK($I62), ISBLANK($E62)),"",INDEX(F_Kategoriak!J$2:J$111, MATCH($K62, F_Kategoriak!$A$2:$A$111, 0)))</f>
        <v/>
      </c>
      <c r="N62" s="41" t="str">
        <f>IF(OR(ISBLANK($I62), ISBLANK($E62)),"",INDEX(F_Kategoriak!M$2:M$111, MATCH($K62, F_Kategoriak!$A$2:$A$111, 0)))</f>
        <v/>
      </c>
      <c r="O62" s="128" t="str">
        <f>IF(OR(ISBLANK($I62), ISBLANK($E62)),"",INDEX(F_Kategoriak!N$2:N$111, MATCH($K62, F_Kategoriak!$A$2:$A$111, 0)))</f>
        <v/>
      </c>
    </row>
    <row r="63" spans="1:15" customFormat="1" x14ac:dyDescent="0.25">
      <c r="A63" s="87"/>
      <c r="B63" s="56"/>
      <c r="C63" s="56"/>
      <c r="D63" s="58"/>
      <c r="E63" s="63"/>
      <c r="F63" s="41" t="str">
        <f t="shared" si="2"/>
        <v/>
      </c>
      <c r="G63" s="41" t="str">
        <f t="shared" si="0"/>
        <v/>
      </c>
      <c r="H63" s="41" t="str">
        <f t="shared" si="1"/>
        <v/>
      </c>
      <c r="I63" s="41" t="str">
        <f>IF(A63="","",INDEX('1. Registration summary'!$D$3:$D$50,MATCH($A63,'1. Registration summary'!$A$3:$A$50,0)))</f>
        <v/>
      </c>
      <c r="J63" s="41" t="str">
        <f t="shared" si="3"/>
        <v/>
      </c>
      <c r="K63" s="41" t="str">
        <f>IF(OR(ISBLANK($I63), ISBLANK($E63)),"",INDEX(F_Kategoriak!$A$2:$A$111, MATCH($I63, F_Kategoriak!$E$2:$E$111, 0)))</f>
        <v/>
      </c>
      <c r="L63" s="41" t="str">
        <f>IF(OR(ISBLANK($I63), ISBLANK($E63)),"",INDEX(F_Kategoriak!I$2:I$111, MATCH($K63, F_Kategoriak!$A$2:$A$111, 0)))</f>
        <v/>
      </c>
      <c r="M63" s="41" t="str">
        <f>IF(OR(ISBLANK($I63), ISBLANK($E63)),"",INDEX(F_Kategoriak!J$2:J$111, MATCH($K63, F_Kategoriak!$A$2:$A$111, 0)))</f>
        <v/>
      </c>
      <c r="N63" s="41" t="str">
        <f>IF(OR(ISBLANK($I63), ISBLANK($E63)),"",INDEX(F_Kategoriak!M$2:M$111, MATCH($K63, F_Kategoriak!$A$2:$A$111, 0)))</f>
        <v/>
      </c>
      <c r="O63" s="128" t="str">
        <f>IF(OR(ISBLANK($I63), ISBLANK($E63)),"",INDEX(F_Kategoriak!N$2:N$111, MATCH($K63, F_Kategoriak!$A$2:$A$111, 0)))</f>
        <v/>
      </c>
    </row>
    <row r="64" spans="1:15" customFormat="1" x14ac:dyDescent="0.25">
      <c r="A64" s="87"/>
      <c r="B64" s="56"/>
      <c r="C64" s="56"/>
      <c r="D64" s="58"/>
      <c r="E64" s="63"/>
      <c r="F64" s="41" t="str">
        <f t="shared" si="2"/>
        <v/>
      </c>
      <c r="G64" s="41" t="str">
        <f t="shared" si="0"/>
        <v/>
      </c>
      <c r="H64" s="41" t="str">
        <f t="shared" si="1"/>
        <v/>
      </c>
      <c r="I64" s="41" t="str">
        <f>IF(A64="","",INDEX('1. Registration summary'!$D$3:$D$50,MATCH($A64,'1. Registration summary'!$A$3:$A$50,0)))</f>
        <v/>
      </c>
      <c r="J64" s="41" t="str">
        <f t="shared" si="3"/>
        <v/>
      </c>
      <c r="K64" s="41" t="str">
        <f>IF(OR(ISBLANK($I64), ISBLANK($E64)),"",INDEX(F_Kategoriak!$A$2:$A$111, MATCH($I64, F_Kategoriak!$E$2:$E$111, 0)))</f>
        <v/>
      </c>
      <c r="L64" s="41" t="str">
        <f>IF(OR(ISBLANK($I64), ISBLANK($E64)),"",INDEX(F_Kategoriak!I$2:I$111, MATCH($K64, F_Kategoriak!$A$2:$A$111, 0)))</f>
        <v/>
      </c>
      <c r="M64" s="41" t="str">
        <f>IF(OR(ISBLANK($I64), ISBLANK($E64)),"",INDEX(F_Kategoriak!J$2:J$111, MATCH($K64, F_Kategoriak!$A$2:$A$111, 0)))</f>
        <v/>
      </c>
      <c r="N64" s="41" t="str">
        <f>IF(OR(ISBLANK($I64), ISBLANK($E64)),"",INDEX(F_Kategoriak!M$2:M$111, MATCH($K64, F_Kategoriak!$A$2:$A$111, 0)))</f>
        <v/>
      </c>
      <c r="O64" s="128" t="str">
        <f>IF(OR(ISBLANK($I64), ISBLANK($E64)),"",INDEX(F_Kategoriak!N$2:N$111, MATCH($K64, F_Kategoriak!$A$2:$A$111, 0)))</f>
        <v/>
      </c>
    </row>
    <row r="65" spans="1:15" customFormat="1" x14ac:dyDescent="0.25">
      <c r="A65" s="87"/>
      <c r="B65" s="56"/>
      <c r="C65" s="56"/>
      <c r="D65" s="58"/>
      <c r="E65" s="63"/>
      <c r="F65" s="41" t="str">
        <f t="shared" si="2"/>
        <v/>
      </c>
      <c r="G65" s="41" t="str">
        <f t="shared" si="0"/>
        <v/>
      </c>
      <c r="H65" s="41" t="str">
        <f t="shared" si="1"/>
        <v/>
      </c>
      <c r="I65" s="41" t="str">
        <f>IF(A65="","",INDEX('1. Registration summary'!$D$3:$D$50,MATCH($A65,'1. Registration summary'!$A$3:$A$50,0)))</f>
        <v/>
      </c>
      <c r="J65" s="41" t="str">
        <f t="shared" si="3"/>
        <v/>
      </c>
      <c r="K65" s="41" t="str">
        <f>IF(OR(ISBLANK($I65), ISBLANK($E65)),"",INDEX(F_Kategoriak!$A$2:$A$111, MATCH($I65, F_Kategoriak!$E$2:$E$111, 0)))</f>
        <v/>
      </c>
      <c r="L65" s="41" t="str">
        <f>IF(OR(ISBLANK($I65), ISBLANK($E65)),"",INDEX(F_Kategoriak!I$2:I$111, MATCH($K65, F_Kategoriak!$A$2:$A$111, 0)))</f>
        <v/>
      </c>
      <c r="M65" s="41" t="str">
        <f>IF(OR(ISBLANK($I65), ISBLANK($E65)),"",INDEX(F_Kategoriak!J$2:J$111, MATCH($K65, F_Kategoriak!$A$2:$A$111, 0)))</f>
        <v/>
      </c>
      <c r="N65" s="41" t="str">
        <f>IF(OR(ISBLANK($I65), ISBLANK($E65)),"",INDEX(F_Kategoriak!M$2:M$111, MATCH($K65, F_Kategoriak!$A$2:$A$111, 0)))</f>
        <v/>
      </c>
      <c r="O65" s="128" t="str">
        <f>IF(OR(ISBLANK($I65), ISBLANK($E65)),"",INDEX(F_Kategoriak!N$2:N$111, MATCH($K65, F_Kategoriak!$A$2:$A$111, 0)))</f>
        <v/>
      </c>
    </row>
    <row r="66" spans="1:15" customFormat="1" x14ac:dyDescent="0.25">
      <c r="A66" s="87"/>
      <c r="B66" s="56"/>
      <c r="C66" s="56"/>
      <c r="D66" s="58"/>
      <c r="E66" s="63"/>
      <c r="F66" s="41" t="str">
        <f t="shared" si="2"/>
        <v/>
      </c>
      <c r="G66" s="41" t="str">
        <f t="shared" si="0"/>
        <v/>
      </c>
      <c r="H66" s="41" t="str">
        <f t="shared" si="1"/>
        <v/>
      </c>
      <c r="I66" s="41" t="str">
        <f>IF(A66="","",INDEX('1. Registration summary'!$D$3:$D$50,MATCH($A66,'1. Registration summary'!$A$3:$A$50,0)))</f>
        <v/>
      </c>
      <c r="J66" s="41" t="str">
        <f t="shared" si="3"/>
        <v/>
      </c>
      <c r="K66" s="41" t="str">
        <f>IF(OR(ISBLANK($I66), ISBLANK($E66)),"",INDEX(F_Kategoriak!$A$2:$A$111, MATCH($I66, F_Kategoriak!$E$2:$E$111, 0)))</f>
        <v/>
      </c>
      <c r="L66" s="41" t="str">
        <f>IF(OR(ISBLANK($I66), ISBLANK($E66)),"",INDEX(F_Kategoriak!I$2:I$111, MATCH($K66, F_Kategoriak!$A$2:$A$111, 0)))</f>
        <v/>
      </c>
      <c r="M66" s="41" t="str">
        <f>IF(OR(ISBLANK($I66), ISBLANK($E66)),"",INDEX(F_Kategoriak!J$2:J$111, MATCH($K66, F_Kategoriak!$A$2:$A$111, 0)))</f>
        <v/>
      </c>
      <c r="N66" s="41" t="str">
        <f>IF(OR(ISBLANK($I66), ISBLANK($E66)),"",INDEX(F_Kategoriak!M$2:M$111, MATCH($K66, F_Kategoriak!$A$2:$A$111, 0)))</f>
        <v/>
      </c>
      <c r="O66" s="128" t="str">
        <f>IF(OR(ISBLANK($I66), ISBLANK($E66)),"",INDEX(F_Kategoriak!N$2:N$111, MATCH($K66, F_Kategoriak!$A$2:$A$111, 0)))</f>
        <v/>
      </c>
    </row>
    <row r="67" spans="1:15" customFormat="1" x14ac:dyDescent="0.25">
      <c r="A67" s="87"/>
      <c r="B67" s="56"/>
      <c r="C67" s="56"/>
      <c r="D67" s="58"/>
      <c r="E67" s="63"/>
      <c r="F67" s="41" t="str">
        <f t="shared" si="2"/>
        <v/>
      </c>
      <c r="G67" s="41" t="str">
        <f t="shared" ref="G67:G130" si="4">IF(OR(ISBLANK($I67), ISBLANK($E67)),"",AND($J67&gt;=$O67,$J67&lt;=$N67))</f>
        <v/>
      </c>
      <c r="H67" s="41" t="str">
        <f t="shared" ref="H67:H130" si="5">IF(OR(ISBLANK($I67), ISBLANK($E67)),"",AND(NOT(AND($J67&gt;=$M67,$J67&lt;=$L67)),$G67))</f>
        <v/>
      </c>
      <c r="I67" s="41" t="str">
        <f>IF(A67="","",INDEX('1. Registration summary'!$D$3:$D$50,MATCH($A67,'1. Registration summary'!$A$3:$A$50,0)))</f>
        <v/>
      </c>
      <c r="J67" s="41" t="str">
        <f t="shared" si="3"/>
        <v/>
      </c>
      <c r="K67" s="41" t="str">
        <f>IF(OR(ISBLANK($I67), ISBLANK($E67)),"",INDEX(F_Kategoriak!$A$2:$A$111, MATCH($I67, F_Kategoriak!$E$2:$E$111, 0)))</f>
        <v/>
      </c>
      <c r="L67" s="41" t="str">
        <f>IF(OR(ISBLANK($I67), ISBLANK($E67)),"",INDEX(F_Kategoriak!I$2:I$111, MATCH($K67, F_Kategoriak!$A$2:$A$111, 0)))</f>
        <v/>
      </c>
      <c r="M67" s="41" t="str">
        <f>IF(OR(ISBLANK($I67), ISBLANK($E67)),"",INDEX(F_Kategoriak!J$2:J$111, MATCH($K67, F_Kategoriak!$A$2:$A$111, 0)))</f>
        <v/>
      </c>
      <c r="N67" s="41" t="str">
        <f>IF(OR(ISBLANK($I67), ISBLANK($E67)),"",INDEX(F_Kategoriak!M$2:M$111, MATCH($K67, F_Kategoriak!$A$2:$A$111, 0)))</f>
        <v/>
      </c>
      <c r="O67" s="128" t="str">
        <f>IF(OR(ISBLANK($I67), ISBLANK($E67)),"",INDEX(F_Kategoriak!N$2:N$111, MATCH($K67, F_Kategoriak!$A$2:$A$111, 0)))</f>
        <v/>
      </c>
    </row>
    <row r="68" spans="1:15" customFormat="1" x14ac:dyDescent="0.25">
      <c r="A68" s="87"/>
      <c r="B68" s="56"/>
      <c r="C68" s="56"/>
      <c r="D68" s="58"/>
      <c r="E68" s="63"/>
      <c r="F68" s="41" t="str">
        <f t="shared" ref="F68:F131" si="6">IF(ISBLANK($E68),"",AND(ISNUMBER($E68), ISNUMBER(DAY($E68))))</f>
        <v/>
      </c>
      <c r="G68" s="41" t="str">
        <f t="shared" si="4"/>
        <v/>
      </c>
      <c r="H68" s="41" t="str">
        <f t="shared" si="5"/>
        <v/>
      </c>
      <c r="I68" s="41" t="str">
        <f>IF(A68="","",INDEX('1. Registration summary'!$D$3:$D$50,MATCH($A68,'1. Registration summary'!$A$3:$A$50,0)))</f>
        <v/>
      </c>
      <c r="J68" s="41" t="str">
        <f t="shared" ref="J68:J131" si="7">IF(ISBLANK($E68),"",YEAR($E68))</f>
        <v/>
      </c>
      <c r="K68" s="41" t="str">
        <f>IF(OR(ISBLANK($I68), ISBLANK($E68)),"",INDEX(F_Kategoriak!$A$2:$A$111, MATCH($I68, F_Kategoriak!$E$2:$E$111, 0)))</f>
        <v/>
      </c>
      <c r="L68" s="41" t="str">
        <f>IF(OR(ISBLANK($I68), ISBLANK($E68)),"",INDEX(F_Kategoriak!I$2:I$111, MATCH($K68, F_Kategoriak!$A$2:$A$111, 0)))</f>
        <v/>
      </c>
      <c r="M68" s="41" t="str">
        <f>IF(OR(ISBLANK($I68), ISBLANK($E68)),"",INDEX(F_Kategoriak!J$2:J$111, MATCH($K68, F_Kategoriak!$A$2:$A$111, 0)))</f>
        <v/>
      </c>
      <c r="N68" s="41" t="str">
        <f>IF(OR(ISBLANK($I68), ISBLANK($E68)),"",INDEX(F_Kategoriak!M$2:M$111, MATCH($K68, F_Kategoriak!$A$2:$A$111, 0)))</f>
        <v/>
      </c>
      <c r="O68" s="128" t="str">
        <f>IF(OR(ISBLANK($I68), ISBLANK($E68)),"",INDEX(F_Kategoriak!N$2:N$111, MATCH($K68, F_Kategoriak!$A$2:$A$111, 0)))</f>
        <v/>
      </c>
    </row>
    <row r="69" spans="1:15" customFormat="1" x14ac:dyDescent="0.25">
      <c r="A69" s="87"/>
      <c r="B69" s="56"/>
      <c r="C69" s="56"/>
      <c r="D69" s="58"/>
      <c r="E69" s="63"/>
      <c r="F69" s="41" t="str">
        <f t="shared" si="6"/>
        <v/>
      </c>
      <c r="G69" s="41" t="str">
        <f t="shared" si="4"/>
        <v/>
      </c>
      <c r="H69" s="41" t="str">
        <f t="shared" si="5"/>
        <v/>
      </c>
      <c r="I69" s="41" t="str">
        <f>IF(A69="","",INDEX('1. Registration summary'!$D$3:$D$50,MATCH($A69,'1. Registration summary'!$A$3:$A$50,0)))</f>
        <v/>
      </c>
      <c r="J69" s="41" t="str">
        <f t="shared" si="7"/>
        <v/>
      </c>
      <c r="K69" s="41" t="str">
        <f>IF(OR(ISBLANK($I69), ISBLANK($E69)),"",INDEX(F_Kategoriak!$A$2:$A$111, MATCH($I69, F_Kategoriak!$E$2:$E$111, 0)))</f>
        <v/>
      </c>
      <c r="L69" s="41" t="str">
        <f>IF(OR(ISBLANK($I69), ISBLANK($E69)),"",INDEX(F_Kategoriak!I$2:I$111, MATCH($K69, F_Kategoriak!$A$2:$A$111, 0)))</f>
        <v/>
      </c>
      <c r="M69" s="41" t="str">
        <f>IF(OR(ISBLANK($I69), ISBLANK($E69)),"",INDEX(F_Kategoriak!J$2:J$111, MATCH($K69, F_Kategoriak!$A$2:$A$111, 0)))</f>
        <v/>
      </c>
      <c r="N69" s="41" t="str">
        <f>IF(OR(ISBLANK($I69), ISBLANK($E69)),"",INDEX(F_Kategoriak!M$2:M$111, MATCH($K69, F_Kategoriak!$A$2:$A$111, 0)))</f>
        <v/>
      </c>
      <c r="O69" s="128" t="str">
        <f>IF(OR(ISBLANK($I69), ISBLANK($E69)),"",INDEX(F_Kategoriak!N$2:N$111, MATCH($K69, F_Kategoriak!$A$2:$A$111, 0)))</f>
        <v/>
      </c>
    </row>
    <row r="70" spans="1:15" customFormat="1" x14ac:dyDescent="0.25">
      <c r="A70" s="87"/>
      <c r="B70" s="56"/>
      <c r="C70" s="56"/>
      <c r="D70" s="58"/>
      <c r="E70" s="63"/>
      <c r="F70" s="41" t="str">
        <f t="shared" si="6"/>
        <v/>
      </c>
      <c r="G70" s="41" t="str">
        <f t="shared" si="4"/>
        <v/>
      </c>
      <c r="H70" s="41" t="str">
        <f t="shared" si="5"/>
        <v/>
      </c>
      <c r="I70" s="41" t="str">
        <f>IF(A70="","",INDEX('1. Registration summary'!$D$3:$D$50,MATCH($A70,'1. Registration summary'!$A$3:$A$50,0)))</f>
        <v/>
      </c>
      <c r="J70" s="41" t="str">
        <f t="shared" si="7"/>
        <v/>
      </c>
      <c r="K70" s="41" t="str">
        <f>IF(OR(ISBLANK($I70), ISBLANK($E70)),"",INDEX(F_Kategoriak!$A$2:$A$111, MATCH($I70, F_Kategoriak!$E$2:$E$111, 0)))</f>
        <v/>
      </c>
      <c r="L70" s="41" t="str">
        <f>IF(OR(ISBLANK($I70), ISBLANK($E70)),"",INDEX(F_Kategoriak!I$2:I$111, MATCH($K70, F_Kategoriak!$A$2:$A$111, 0)))</f>
        <v/>
      </c>
      <c r="M70" s="41" t="str">
        <f>IF(OR(ISBLANK($I70), ISBLANK($E70)),"",INDEX(F_Kategoriak!J$2:J$111, MATCH($K70, F_Kategoriak!$A$2:$A$111, 0)))</f>
        <v/>
      </c>
      <c r="N70" s="41" t="str">
        <f>IF(OR(ISBLANK($I70), ISBLANK($E70)),"",INDEX(F_Kategoriak!M$2:M$111, MATCH($K70, F_Kategoriak!$A$2:$A$111, 0)))</f>
        <v/>
      </c>
      <c r="O70" s="128" t="str">
        <f>IF(OR(ISBLANK($I70), ISBLANK($E70)),"",INDEX(F_Kategoriak!N$2:N$111, MATCH($K70, F_Kategoriak!$A$2:$A$111, 0)))</f>
        <v/>
      </c>
    </row>
    <row r="71" spans="1:15" customFormat="1" x14ac:dyDescent="0.25">
      <c r="A71" s="87"/>
      <c r="B71" s="56"/>
      <c r="C71" s="56"/>
      <c r="D71" s="58"/>
      <c r="E71" s="63"/>
      <c r="F71" s="41" t="str">
        <f t="shared" si="6"/>
        <v/>
      </c>
      <c r="G71" s="41" t="str">
        <f t="shared" si="4"/>
        <v/>
      </c>
      <c r="H71" s="41" t="str">
        <f t="shared" si="5"/>
        <v/>
      </c>
      <c r="I71" s="41" t="str">
        <f>IF(A71="","",INDEX('1. Registration summary'!$D$3:$D$50,MATCH($A71,'1. Registration summary'!$A$3:$A$50,0)))</f>
        <v/>
      </c>
      <c r="J71" s="41" t="str">
        <f t="shared" si="7"/>
        <v/>
      </c>
      <c r="K71" s="41" t="str">
        <f>IF(OR(ISBLANK($I71), ISBLANK($E71)),"",INDEX(F_Kategoriak!$A$2:$A$111, MATCH($I71, F_Kategoriak!$E$2:$E$111, 0)))</f>
        <v/>
      </c>
      <c r="L71" s="41" t="str">
        <f>IF(OR(ISBLANK($I71), ISBLANK($E71)),"",INDEX(F_Kategoriak!I$2:I$111, MATCH($K71, F_Kategoriak!$A$2:$A$111, 0)))</f>
        <v/>
      </c>
      <c r="M71" s="41" t="str">
        <f>IF(OR(ISBLANK($I71), ISBLANK($E71)),"",INDEX(F_Kategoriak!J$2:J$111, MATCH($K71, F_Kategoriak!$A$2:$A$111, 0)))</f>
        <v/>
      </c>
      <c r="N71" s="41" t="str">
        <f>IF(OR(ISBLANK($I71), ISBLANK($E71)),"",INDEX(F_Kategoriak!M$2:M$111, MATCH($K71, F_Kategoriak!$A$2:$A$111, 0)))</f>
        <v/>
      </c>
      <c r="O71" s="128" t="str">
        <f>IF(OR(ISBLANK($I71), ISBLANK($E71)),"",INDEX(F_Kategoriak!N$2:N$111, MATCH($K71, F_Kategoriak!$A$2:$A$111, 0)))</f>
        <v/>
      </c>
    </row>
    <row r="72" spans="1:15" customFormat="1" x14ac:dyDescent="0.25">
      <c r="A72" s="87"/>
      <c r="B72" s="56"/>
      <c r="C72" s="56"/>
      <c r="D72" s="58"/>
      <c r="E72" s="63"/>
      <c r="F72" s="41" t="str">
        <f t="shared" si="6"/>
        <v/>
      </c>
      <c r="G72" s="41" t="str">
        <f t="shared" si="4"/>
        <v/>
      </c>
      <c r="H72" s="41" t="str">
        <f t="shared" si="5"/>
        <v/>
      </c>
      <c r="I72" s="41" t="str">
        <f>IF(A72="","",INDEX('1. Registration summary'!$D$3:$D$50,MATCH($A72,'1. Registration summary'!$A$3:$A$50,0)))</f>
        <v/>
      </c>
      <c r="J72" s="41" t="str">
        <f t="shared" si="7"/>
        <v/>
      </c>
      <c r="K72" s="41" t="str">
        <f>IF(OR(ISBLANK($I72), ISBLANK($E72)),"",INDEX(F_Kategoriak!$A$2:$A$111, MATCH($I72, F_Kategoriak!$E$2:$E$111, 0)))</f>
        <v/>
      </c>
      <c r="L72" s="41" t="str">
        <f>IF(OR(ISBLANK($I72), ISBLANK($E72)),"",INDEX(F_Kategoriak!I$2:I$111, MATCH($K72, F_Kategoriak!$A$2:$A$111, 0)))</f>
        <v/>
      </c>
      <c r="M72" s="41" t="str">
        <f>IF(OR(ISBLANK($I72), ISBLANK($E72)),"",INDEX(F_Kategoriak!J$2:J$111, MATCH($K72, F_Kategoriak!$A$2:$A$111, 0)))</f>
        <v/>
      </c>
      <c r="N72" s="41" t="str">
        <f>IF(OR(ISBLANK($I72), ISBLANK($E72)),"",INDEX(F_Kategoriak!M$2:M$111, MATCH($K72, F_Kategoriak!$A$2:$A$111, 0)))</f>
        <v/>
      </c>
      <c r="O72" s="128" t="str">
        <f>IF(OR(ISBLANK($I72), ISBLANK($E72)),"",INDEX(F_Kategoriak!N$2:N$111, MATCH($K72, F_Kategoriak!$A$2:$A$111, 0)))</f>
        <v/>
      </c>
    </row>
    <row r="73" spans="1:15" customFormat="1" x14ac:dyDescent="0.25">
      <c r="A73" s="87"/>
      <c r="B73" s="56"/>
      <c r="C73" s="56"/>
      <c r="D73" s="58"/>
      <c r="E73" s="63"/>
      <c r="F73" s="41" t="str">
        <f t="shared" si="6"/>
        <v/>
      </c>
      <c r="G73" s="41" t="str">
        <f t="shared" si="4"/>
        <v/>
      </c>
      <c r="H73" s="41" t="str">
        <f t="shared" si="5"/>
        <v/>
      </c>
      <c r="I73" s="41" t="str">
        <f>IF(A73="","",INDEX('1. Registration summary'!$D$3:$D$50,MATCH($A73,'1. Registration summary'!$A$3:$A$50,0)))</f>
        <v/>
      </c>
      <c r="J73" s="41" t="str">
        <f t="shared" si="7"/>
        <v/>
      </c>
      <c r="K73" s="41" t="str">
        <f>IF(OR(ISBLANK($I73), ISBLANK($E73)),"",INDEX(F_Kategoriak!$A$2:$A$111, MATCH($I73, F_Kategoriak!$E$2:$E$111, 0)))</f>
        <v/>
      </c>
      <c r="L73" s="41" t="str">
        <f>IF(OR(ISBLANK($I73), ISBLANK($E73)),"",INDEX(F_Kategoriak!I$2:I$111, MATCH($K73, F_Kategoriak!$A$2:$A$111, 0)))</f>
        <v/>
      </c>
      <c r="M73" s="41" t="str">
        <f>IF(OR(ISBLANK($I73), ISBLANK($E73)),"",INDEX(F_Kategoriak!J$2:J$111, MATCH($K73, F_Kategoriak!$A$2:$A$111, 0)))</f>
        <v/>
      </c>
      <c r="N73" s="41" t="str">
        <f>IF(OR(ISBLANK($I73), ISBLANK($E73)),"",INDEX(F_Kategoriak!M$2:M$111, MATCH($K73, F_Kategoriak!$A$2:$A$111, 0)))</f>
        <v/>
      </c>
      <c r="O73" s="128" t="str">
        <f>IF(OR(ISBLANK($I73), ISBLANK($E73)),"",INDEX(F_Kategoriak!N$2:N$111, MATCH($K73, F_Kategoriak!$A$2:$A$111, 0)))</f>
        <v/>
      </c>
    </row>
    <row r="74" spans="1:15" customFormat="1" x14ac:dyDescent="0.25">
      <c r="A74" s="87"/>
      <c r="B74" s="56"/>
      <c r="C74" s="56"/>
      <c r="D74" s="58"/>
      <c r="E74" s="63"/>
      <c r="F74" s="41" t="str">
        <f t="shared" si="6"/>
        <v/>
      </c>
      <c r="G74" s="41" t="str">
        <f t="shared" si="4"/>
        <v/>
      </c>
      <c r="H74" s="41" t="str">
        <f t="shared" si="5"/>
        <v/>
      </c>
      <c r="I74" s="41" t="str">
        <f>IF(A74="","",INDEX('1. Registration summary'!$D$3:$D$50,MATCH($A74,'1. Registration summary'!$A$3:$A$50,0)))</f>
        <v/>
      </c>
      <c r="J74" s="41" t="str">
        <f t="shared" si="7"/>
        <v/>
      </c>
      <c r="K74" s="41" t="str">
        <f>IF(OR(ISBLANK($I74), ISBLANK($E74)),"",INDEX(F_Kategoriak!$A$2:$A$111, MATCH($I74, F_Kategoriak!$E$2:$E$111, 0)))</f>
        <v/>
      </c>
      <c r="L74" s="41" t="str">
        <f>IF(OR(ISBLANK($I74), ISBLANK($E74)),"",INDEX(F_Kategoriak!I$2:I$111, MATCH($K74, F_Kategoriak!$A$2:$A$111, 0)))</f>
        <v/>
      </c>
      <c r="M74" s="41" t="str">
        <f>IF(OR(ISBLANK($I74), ISBLANK($E74)),"",INDEX(F_Kategoriak!J$2:J$111, MATCH($K74, F_Kategoriak!$A$2:$A$111, 0)))</f>
        <v/>
      </c>
      <c r="N74" s="41" t="str">
        <f>IF(OR(ISBLANK($I74), ISBLANK($E74)),"",INDEX(F_Kategoriak!M$2:M$111, MATCH($K74, F_Kategoriak!$A$2:$A$111, 0)))</f>
        <v/>
      </c>
      <c r="O74" s="128" t="str">
        <f>IF(OR(ISBLANK($I74), ISBLANK($E74)),"",INDEX(F_Kategoriak!N$2:N$111, MATCH($K74, F_Kategoriak!$A$2:$A$111, 0)))</f>
        <v/>
      </c>
    </row>
    <row r="75" spans="1:15" customFormat="1" x14ac:dyDescent="0.25">
      <c r="A75" s="87"/>
      <c r="B75" s="56"/>
      <c r="C75" s="56"/>
      <c r="D75" s="58"/>
      <c r="E75" s="63"/>
      <c r="F75" s="41" t="str">
        <f t="shared" si="6"/>
        <v/>
      </c>
      <c r="G75" s="41" t="str">
        <f t="shared" si="4"/>
        <v/>
      </c>
      <c r="H75" s="41" t="str">
        <f t="shared" si="5"/>
        <v/>
      </c>
      <c r="I75" s="41" t="str">
        <f>IF(A75="","",INDEX('1. Registration summary'!$D$3:$D$50,MATCH($A75,'1. Registration summary'!$A$3:$A$50,0)))</f>
        <v/>
      </c>
      <c r="J75" s="41" t="str">
        <f t="shared" si="7"/>
        <v/>
      </c>
      <c r="K75" s="41" t="str">
        <f>IF(OR(ISBLANK($I75), ISBLANK($E75)),"",INDEX(F_Kategoriak!$A$2:$A$111, MATCH($I75, F_Kategoriak!$E$2:$E$111, 0)))</f>
        <v/>
      </c>
      <c r="L75" s="41" t="str">
        <f>IF(OR(ISBLANK($I75), ISBLANK($E75)),"",INDEX(F_Kategoriak!I$2:I$111, MATCH($K75, F_Kategoriak!$A$2:$A$111, 0)))</f>
        <v/>
      </c>
      <c r="M75" s="41" t="str">
        <f>IF(OR(ISBLANK($I75), ISBLANK($E75)),"",INDEX(F_Kategoriak!J$2:J$111, MATCH($K75, F_Kategoriak!$A$2:$A$111, 0)))</f>
        <v/>
      </c>
      <c r="N75" s="41" t="str">
        <f>IF(OR(ISBLANK($I75), ISBLANK($E75)),"",INDEX(F_Kategoriak!M$2:M$111, MATCH($K75, F_Kategoriak!$A$2:$A$111, 0)))</f>
        <v/>
      </c>
      <c r="O75" s="128" t="str">
        <f>IF(OR(ISBLANK($I75), ISBLANK($E75)),"",INDEX(F_Kategoriak!N$2:N$111, MATCH($K75, F_Kategoriak!$A$2:$A$111, 0)))</f>
        <v/>
      </c>
    </row>
    <row r="76" spans="1:15" customFormat="1" x14ac:dyDescent="0.25">
      <c r="A76" s="87"/>
      <c r="B76" s="56"/>
      <c r="C76" s="56"/>
      <c r="D76" s="58"/>
      <c r="E76" s="63"/>
      <c r="F76" s="41" t="str">
        <f t="shared" si="6"/>
        <v/>
      </c>
      <c r="G76" s="41" t="str">
        <f t="shared" si="4"/>
        <v/>
      </c>
      <c r="H76" s="41" t="str">
        <f t="shared" si="5"/>
        <v/>
      </c>
      <c r="I76" s="41" t="str">
        <f>IF(A76="","",INDEX('1. Registration summary'!$D$3:$D$50,MATCH($A76,'1. Registration summary'!$A$3:$A$50,0)))</f>
        <v/>
      </c>
      <c r="J76" s="41" t="str">
        <f t="shared" si="7"/>
        <v/>
      </c>
      <c r="K76" s="41" t="str">
        <f>IF(OR(ISBLANK($I76), ISBLANK($E76)),"",INDEX(F_Kategoriak!$A$2:$A$111, MATCH($I76, F_Kategoriak!$E$2:$E$111, 0)))</f>
        <v/>
      </c>
      <c r="L76" s="41" t="str">
        <f>IF(OR(ISBLANK($I76), ISBLANK($E76)),"",INDEX(F_Kategoriak!I$2:I$111, MATCH($K76, F_Kategoriak!$A$2:$A$111, 0)))</f>
        <v/>
      </c>
      <c r="M76" s="41" t="str">
        <f>IF(OR(ISBLANK($I76), ISBLANK($E76)),"",INDEX(F_Kategoriak!J$2:J$111, MATCH($K76, F_Kategoriak!$A$2:$A$111, 0)))</f>
        <v/>
      </c>
      <c r="N76" s="41" t="str">
        <f>IF(OR(ISBLANK($I76), ISBLANK($E76)),"",INDEX(F_Kategoriak!M$2:M$111, MATCH($K76, F_Kategoriak!$A$2:$A$111, 0)))</f>
        <v/>
      </c>
      <c r="O76" s="128" t="str">
        <f>IF(OR(ISBLANK($I76), ISBLANK($E76)),"",INDEX(F_Kategoriak!N$2:N$111, MATCH($K76, F_Kategoriak!$A$2:$A$111, 0)))</f>
        <v/>
      </c>
    </row>
    <row r="77" spans="1:15" customFormat="1" x14ac:dyDescent="0.25">
      <c r="A77" s="87"/>
      <c r="B77" s="56"/>
      <c r="C77" s="56"/>
      <c r="D77" s="58"/>
      <c r="E77" s="63"/>
      <c r="F77" s="41" t="str">
        <f t="shared" si="6"/>
        <v/>
      </c>
      <c r="G77" s="41" t="str">
        <f t="shared" si="4"/>
        <v/>
      </c>
      <c r="H77" s="41" t="str">
        <f t="shared" si="5"/>
        <v/>
      </c>
      <c r="I77" s="41" t="str">
        <f>IF(A77="","",INDEX('1. Registration summary'!$D$3:$D$50,MATCH($A77,'1. Registration summary'!$A$3:$A$50,0)))</f>
        <v/>
      </c>
      <c r="J77" s="41" t="str">
        <f t="shared" si="7"/>
        <v/>
      </c>
      <c r="K77" s="41" t="str">
        <f>IF(OR(ISBLANK($I77), ISBLANK($E77)),"",INDEX(F_Kategoriak!$A$2:$A$111, MATCH($I77, F_Kategoriak!$E$2:$E$111, 0)))</f>
        <v/>
      </c>
      <c r="L77" s="41" t="str">
        <f>IF(OR(ISBLANK($I77), ISBLANK($E77)),"",INDEX(F_Kategoriak!I$2:I$111, MATCH($K77, F_Kategoriak!$A$2:$A$111, 0)))</f>
        <v/>
      </c>
      <c r="M77" s="41" t="str">
        <f>IF(OR(ISBLANK($I77), ISBLANK($E77)),"",INDEX(F_Kategoriak!J$2:J$111, MATCH($K77, F_Kategoriak!$A$2:$A$111, 0)))</f>
        <v/>
      </c>
      <c r="N77" s="41" t="str">
        <f>IF(OR(ISBLANK($I77), ISBLANK($E77)),"",INDEX(F_Kategoriak!M$2:M$111, MATCH($K77, F_Kategoriak!$A$2:$A$111, 0)))</f>
        <v/>
      </c>
      <c r="O77" s="128" t="str">
        <f>IF(OR(ISBLANK($I77), ISBLANK($E77)),"",INDEX(F_Kategoriak!N$2:N$111, MATCH($K77, F_Kategoriak!$A$2:$A$111, 0)))</f>
        <v/>
      </c>
    </row>
    <row r="78" spans="1:15" customFormat="1" x14ac:dyDescent="0.25">
      <c r="A78" s="87"/>
      <c r="B78" s="56"/>
      <c r="C78" s="56"/>
      <c r="D78" s="58"/>
      <c r="E78" s="63"/>
      <c r="F78" s="41" t="str">
        <f t="shared" si="6"/>
        <v/>
      </c>
      <c r="G78" s="41" t="str">
        <f t="shared" si="4"/>
        <v/>
      </c>
      <c r="H78" s="41" t="str">
        <f t="shared" si="5"/>
        <v/>
      </c>
      <c r="I78" s="41" t="str">
        <f>IF(A78="","",INDEX('1. Registration summary'!$D$3:$D$50,MATCH($A78,'1. Registration summary'!$A$3:$A$50,0)))</f>
        <v/>
      </c>
      <c r="J78" s="41" t="str">
        <f t="shared" si="7"/>
        <v/>
      </c>
      <c r="K78" s="41" t="str">
        <f>IF(OR(ISBLANK($I78), ISBLANK($E78)),"",INDEX(F_Kategoriak!$A$2:$A$111, MATCH($I78, F_Kategoriak!$E$2:$E$111, 0)))</f>
        <v/>
      </c>
      <c r="L78" s="41" t="str">
        <f>IF(OR(ISBLANK($I78), ISBLANK($E78)),"",INDEX(F_Kategoriak!I$2:I$111, MATCH($K78, F_Kategoriak!$A$2:$A$111, 0)))</f>
        <v/>
      </c>
      <c r="M78" s="41" t="str">
        <f>IF(OR(ISBLANK($I78), ISBLANK($E78)),"",INDEX(F_Kategoriak!J$2:J$111, MATCH($K78, F_Kategoriak!$A$2:$A$111, 0)))</f>
        <v/>
      </c>
      <c r="N78" s="41" t="str">
        <f>IF(OR(ISBLANK($I78), ISBLANK($E78)),"",INDEX(F_Kategoriak!M$2:M$111, MATCH($K78, F_Kategoriak!$A$2:$A$111, 0)))</f>
        <v/>
      </c>
      <c r="O78" s="128" t="str">
        <f>IF(OR(ISBLANK($I78), ISBLANK($E78)),"",INDEX(F_Kategoriak!N$2:N$111, MATCH($K78, F_Kategoriak!$A$2:$A$111, 0)))</f>
        <v/>
      </c>
    </row>
    <row r="79" spans="1:15" customFormat="1" x14ac:dyDescent="0.25">
      <c r="A79" s="87"/>
      <c r="B79" s="56"/>
      <c r="C79" s="56"/>
      <c r="D79" s="58"/>
      <c r="E79" s="63"/>
      <c r="F79" s="41" t="str">
        <f t="shared" si="6"/>
        <v/>
      </c>
      <c r="G79" s="41" t="str">
        <f t="shared" si="4"/>
        <v/>
      </c>
      <c r="H79" s="41" t="str">
        <f t="shared" si="5"/>
        <v/>
      </c>
      <c r="I79" s="41" t="str">
        <f>IF(A79="","",INDEX('1. Registration summary'!$D$3:$D$50,MATCH($A79,'1. Registration summary'!$A$3:$A$50,0)))</f>
        <v/>
      </c>
      <c r="J79" s="41" t="str">
        <f t="shared" si="7"/>
        <v/>
      </c>
      <c r="K79" s="41" t="str">
        <f>IF(OR(ISBLANK($I79), ISBLANK($E79)),"",INDEX(F_Kategoriak!$A$2:$A$111, MATCH($I79, F_Kategoriak!$E$2:$E$111, 0)))</f>
        <v/>
      </c>
      <c r="L79" s="41" t="str">
        <f>IF(OR(ISBLANK($I79), ISBLANK($E79)),"",INDEX(F_Kategoriak!I$2:I$111, MATCH($K79, F_Kategoriak!$A$2:$A$111, 0)))</f>
        <v/>
      </c>
      <c r="M79" s="41" t="str">
        <f>IF(OR(ISBLANK($I79), ISBLANK($E79)),"",INDEX(F_Kategoriak!J$2:J$111, MATCH($K79, F_Kategoriak!$A$2:$A$111, 0)))</f>
        <v/>
      </c>
      <c r="N79" s="41" t="str">
        <f>IF(OR(ISBLANK($I79), ISBLANK($E79)),"",INDEX(F_Kategoriak!M$2:M$111, MATCH($K79, F_Kategoriak!$A$2:$A$111, 0)))</f>
        <v/>
      </c>
      <c r="O79" s="128" t="str">
        <f>IF(OR(ISBLANK($I79), ISBLANK($E79)),"",INDEX(F_Kategoriak!N$2:N$111, MATCH($K79, F_Kategoriak!$A$2:$A$111, 0)))</f>
        <v/>
      </c>
    </row>
    <row r="80" spans="1:15" customFormat="1" x14ac:dyDescent="0.25">
      <c r="A80" s="87"/>
      <c r="B80" s="56"/>
      <c r="C80" s="56"/>
      <c r="D80" s="58"/>
      <c r="E80" s="63"/>
      <c r="F80" s="41" t="str">
        <f t="shared" si="6"/>
        <v/>
      </c>
      <c r="G80" s="41" t="str">
        <f t="shared" si="4"/>
        <v/>
      </c>
      <c r="H80" s="41" t="str">
        <f t="shared" si="5"/>
        <v/>
      </c>
      <c r="I80" s="41" t="str">
        <f>IF(A80="","",INDEX('1. Registration summary'!$D$3:$D$50,MATCH($A80,'1. Registration summary'!$A$3:$A$50,0)))</f>
        <v/>
      </c>
      <c r="J80" s="41" t="str">
        <f t="shared" si="7"/>
        <v/>
      </c>
      <c r="K80" s="41" t="str">
        <f>IF(OR(ISBLANK($I80), ISBLANK($E80)),"",INDEX(F_Kategoriak!$A$2:$A$111, MATCH($I80, F_Kategoriak!$E$2:$E$111, 0)))</f>
        <v/>
      </c>
      <c r="L80" s="41" t="str">
        <f>IF(OR(ISBLANK($I80), ISBLANK($E80)),"",INDEX(F_Kategoriak!I$2:I$111, MATCH($K80, F_Kategoriak!$A$2:$A$111, 0)))</f>
        <v/>
      </c>
      <c r="M80" s="41" t="str">
        <f>IF(OR(ISBLANK($I80), ISBLANK($E80)),"",INDEX(F_Kategoriak!J$2:J$111, MATCH($K80, F_Kategoriak!$A$2:$A$111, 0)))</f>
        <v/>
      </c>
      <c r="N80" s="41" t="str">
        <f>IF(OR(ISBLANK($I80), ISBLANK($E80)),"",INDEX(F_Kategoriak!M$2:M$111, MATCH($K80, F_Kategoriak!$A$2:$A$111, 0)))</f>
        <v/>
      </c>
      <c r="O80" s="128" t="str">
        <f>IF(OR(ISBLANK($I80), ISBLANK($E80)),"",INDEX(F_Kategoriak!N$2:N$111, MATCH($K80, F_Kategoriak!$A$2:$A$111, 0)))</f>
        <v/>
      </c>
    </row>
    <row r="81" spans="1:15" customFormat="1" x14ac:dyDescent="0.25">
      <c r="A81" s="87"/>
      <c r="B81" s="56"/>
      <c r="C81" s="56"/>
      <c r="D81" s="58"/>
      <c r="E81" s="63"/>
      <c r="F81" s="41" t="str">
        <f t="shared" si="6"/>
        <v/>
      </c>
      <c r="G81" s="41" t="str">
        <f t="shared" si="4"/>
        <v/>
      </c>
      <c r="H81" s="41" t="str">
        <f t="shared" si="5"/>
        <v/>
      </c>
      <c r="I81" s="41" t="str">
        <f>IF(A81="","",INDEX('1. Registration summary'!$D$3:$D$50,MATCH($A81,'1. Registration summary'!$A$3:$A$50,0)))</f>
        <v/>
      </c>
      <c r="J81" s="41" t="str">
        <f t="shared" si="7"/>
        <v/>
      </c>
      <c r="K81" s="41" t="str">
        <f>IF(OR(ISBLANK($I81), ISBLANK($E81)),"",INDEX(F_Kategoriak!$A$2:$A$111, MATCH($I81, F_Kategoriak!$E$2:$E$111, 0)))</f>
        <v/>
      </c>
      <c r="L81" s="41" t="str">
        <f>IF(OR(ISBLANK($I81), ISBLANK($E81)),"",INDEX(F_Kategoriak!I$2:I$111, MATCH($K81, F_Kategoriak!$A$2:$A$111, 0)))</f>
        <v/>
      </c>
      <c r="M81" s="41" t="str">
        <f>IF(OR(ISBLANK($I81), ISBLANK($E81)),"",INDEX(F_Kategoriak!J$2:J$111, MATCH($K81, F_Kategoriak!$A$2:$A$111, 0)))</f>
        <v/>
      </c>
      <c r="N81" s="41" t="str">
        <f>IF(OR(ISBLANK($I81), ISBLANK($E81)),"",INDEX(F_Kategoriak!M$2:M$111, MATCH($K81, F_Kategoriak!$A$2:$A$111, 0)))</f>
        <v/>
      </c>
      <c r="O81" s="128" t="str">
        <f>IF(OR(ISBLANK($I81), ISBLANK($E81)),"",INDEX(F_Kategoriak!N$2:N$111, MATCH($K81, F_Kategoriak!$A$2:$A$111, 0)))</f>
        <v/>
      </c>
    </row>
    <row r="82" spans="1:15" customFormat="1" x14ac:dyDescent="0.25">
      <c r="A82" s="87"/>
      <c r="B82" s="56"/>
      <c r="C82" s="56"/>
      <c r="D82" s="58"/>
      <c r="E82" s="63"/>
      <c r="F82" s="41" t="str">
        <f t="shared" si="6"/>
        <v/>
      </c>
      <c r="G82" s="41" t="str">
        <f t="shared" si="4"/>
        <v/>
      </c>
      <c r="H82" s="41" t="str">
        <f t="shared" si="5"/>
        <v/>
      </c>
      <c r="I82" s="41" t="str">
        <f>IF(A82="","",INDEX('1. Registration summary'!$D$3:$D$50,MATCH($A82,'1. Registration summary'!$A$3:$A$50,0)))</f>
        <v/>
      </c>
      <c r="J82" s="41" t="str">
        <f t="shared" si="7"/>
        <v/>
      </c>
      <c r="K82" s="41" t="str">
        <f>IF(OR(ISBLANK($I82), ISBLANK($E82)),"",INDEX(F_Kategoriak!$A$2:$A$111, MATCH($I82, F_Kategoriak!$E$2:$E$111, 0)))</f>
        <v/>
      </c>
      <c r="L82" s="41" t="str">
        <f>IF(OR(ISBLANK($I82), ISBLANK($E82)),"",INDEX(F_Kategoriak!I$2:I$111, MATCH($K82, F_Kategoriak!$A$2:$A$111, 0)))</f>
        <v/>
      </c>
      <c r="M82" s="41" t="str">
        <f>IF(OR(ISBLANK($I82), ISBLANK($E82)),"",INDEX(F_Kategoriak!J$2:J$111, MATCH($K82, F_Kategoriak!$A$2:$A$111, 0)))</f>
        <v/>
      </c>
      <c r="N82" s="41" t="str">
        <f>IF(OR(ISBLANK($I82), ISBLANK($E82)),"",INDEX(F_Kategoriak!M$2:M$111, MATCH($K82, F_Kategoriak!$A$2:$A$111, 0)))</f>
        <v/>
      </c>
      <c r="O82" s="128" t="str">
        <f>IF(OR(ISBLANK($I82), ISBLANK($E82)),"",INDEX(F_Kategoriak!N$2:N$111, MATCH($K82, F_Kategoriak!$A$2:$A$111, 0)))</f>
        <v/>
      </c>
    </row>
    <row r="83" spans="1:15" customFormat="1" x14ac:dyDescent="0.25">
      <c r="A83" s="87"/>
      <c r="B83" s="56"/>
      <c r="C83" s="56"/>
      <c r="D83" s="58"/>
      <c r="E83" s="63"/>
      <c r="F83" s="41" t="str">
        <f t="shared" si="6"/>
        <v/>
      </c>
      <c r="G83" s="41" t="str">
        <f t="shared" si="4"/>
        <v/>
      </c>
      <c r="H83" s="41" t="str">
        <f t="shared" si="5"/>
        <v/>
      </c>
      <c r="I83" s="41" t="str">
        <f>IF(A83="","",INDEX('1. Registration summary'!$D$3:$D$50,MATCH($A83,'1. Registration summary'!$A$3:$A$50,0)))</f>
        <v/>
      </c>
      <c r="J83" s="41" t="str">
        <f t="shared" si="7"/>
        <v/>
      </c>
      <c r="K83" s="41" t="str">
        <f>IF(OR(ISBLANK($I83), ISBLANK($E83)),"",INDEX(F_Kategoriak!$A$2:$A$111, MATCH($I83, F_Kategoriak!$E$2:$E$111, 0)))</f>
        <v/>
      </c>
      <c r="L83" s="41" t="str">
        <f>IF(OR(ISBLANK($I83), ISBLANK($E83)),"",INDEX(F_Kategoriak!I$2:I$111, MATCH($K83, F_Kategoriak!$A$2:$A$111, 0)))</f>
        <v/>
      </c>
      <c r="M83" s="41" t="str">
        <f>IF(OR(ISBLANK($I83), ISBLANK($E83)),"",INDEX(F_Kategoriak!J$2:J$111, MATCH($K83, F_Kategoriak!$A$2:$A$111, 0)))</f>
        <v/>
      </c>
      <c r="N83" s="41" t="str">
        <f>IF(OR(ISBLANK($I83), ISBLANK($E83)),"",INDEX(F_Kategoriak!M$2:M$111, MATCH($K83, F_Kategoriak!$A$2:$A$111, 0)))</f>
        <v/>
      </c>
      <c r="O83" s="128" t="str">
        <f>IF(OR(ISBLANK($I83), ISBLANK($E83)),"",INDEX(F_Kategoriak!N$2:N$111, MATCH($K83, F_Kategoriak!$A$2:$A$111, 0)))</f>
        <v/>
      </c>
    </row>
    <row r="84" spans="1:15" customFormat="1" x14ac:dyDescent="0.25">
      <c r="A84" s="87"/>
      <c r="B84" s="56"/>
      <c r="C84" s="56"/>
      <c r="D84" s="58"/>
      <c r="E84" s="63"/>
      <c r="F84" s="41" t="str">
        <f t="shared" si="6"/>
        <v/>
      </c>
      <c r="G84" s="41" t="str">
        <f t="shared" si="4"/>
        <v/>
      </c>
      <c r="H84" s="41" t="str">
        <f t="shared" si="5"/>
        <v/>
      </c>
      <c r="I84" s="41" t="str">
        <f>IF(A84="","",INDEX('1. Registration summary'!$D$3:$D$50,MATCH($A84,'1. Registration summary'!$A$3:$A$50,0)))</f>
        <v/>
      </c>
      <c r="J84" s="41" t="str">
        <f t="shared" si="7"/>
        <v/>
      </c>
      <c r="K84" s="41" t="str">
        <f>IF(OR(ISBLANK($I84), ISBLANK($E84)),"",INDEX(F_Kategoriak!$A$2:$A$111, MATCH($I84, F_Kategoriak!$E$2:$E$111, 0)))</f>
        <v/>
      </c>
      <c r="L84" s="41" t="str">
        <f>IF(OR(ISBLANK($I84), ISBLANK($E84)),"",INDEX(F_Kategoriak!I$2:I$111, MATCH($K84, F_Kategoriak!$A$2:$A$111, 0)))</f>
        <v/>
      </c>
      <c r="M84" s="41" t="str">
        <f>IF(OR(ISBLANK($I84), ISBLANK($E84)),"",INDEX(F_Kategoriak!J$2:J$111, MATCH($K84, F_Kategoriak!$A$2:$A$111, 0)))</f>
        <v/>
      </c>
      <c r="N84" s="41" t="str">
        <f>IF(OR(ISBLANK($I84), ISBLANK($E84)),"",INDEX(F_Kategoriak!M$2:M$111, MATCH($K84, F_Kategoriak!$A$2:$A$111, 0)))</f>
        <v/>
      </c>
      <c r="O84" s="128" t="str">
        <f>IF(OR(ISBLANK($I84), ISBLANK($E84)),"",INDEX(F_Kategoriak!N$2:N$111, MATCH($K84, F_Kategoriak!$A$2:$A$111, 0)))</f>
        <v/>
      </c>
    </row>
    <row r="85" spans="1:15" customFormat="1" x14ac:dyDescent="0.25">
      <c r="A85" s="87"/>
      <c r="B85" s="56"/>
      <c r="C85" s="56"/>
      <c r="D85" s="58"/>
      <c r="E85" s="63"/>
      <c r="F85" s="41" t="str">
        <f t="shared" si="6"/>
        <v/>
      </c>
      <c r="G85" s="41" t="str">
        <f t="shared" si="4"/>
        <v/>
      </c>
      <c r="H85" s="41" t="str">
        <f t="shared" si="5"/>
        <v/>
      </c>
      <c r="I85" s="41" t="str">
        <f>IF(A85="","",INDEX('1. Registration summary'!$D$3:$D$50,MATCH($A85,'1. Registration summary'!$A$3:$A$50,0)))</f>
        <v/>
      </c>
      <c r="J85" s="41" t="str">
        <f t="shared" si="7"/>
        <v/>
      </c>
      <c r="K85" s="41" t="str">
        <f>IF(OR(ISBLANK($I85), ISBLANK($E85)),"",INDEX(F_Kategoriak!$A$2:$A$111, MATCH($I85, F_Kategoriak!$E$2:$E$111, 0)))</f>
        <v/>
      </c>
      <c r="L85" s="41" t="str">
        <f>IF(OR(ISBLANK($I85), ISBLANK($E85)),"",INDEX(F_Kategoriak!I$2:I$111, MATCH($K85, F_Kategoriak!$A$2:$A$111, 0)))</f>
        <v/>
      </c>
      <c r="M85" s="41" t="str">
        <f>IF(OR(ISBLANK($I85), ISBLANK($E85)),"",INDEX(F_Kategoriak!J$2:J$111, MATCH($K85, F_Kategoriak!$A$2:$A$111, 0)))</f>
        <v/>
      </c>
      <c r="N85" s="41" t="str">
        <f>IF(OR(ISBLANK($I85), ISBLANK($E85)),"",INDEX(F_Kategoriak!M$2:M$111, MATCH($K85, F_Kategoriak!$A$2:$A$111, 0)))</f>
        <v/>
      </c>
      <c r="O85" s="128" t="str">
        <f>IF(OR(ISBLANK($I85), ISBLANK($E85)),"",INDEX(F_Kategoriak!N$2:N$111, MATCH($K85, F_Kategoriak!$A$2:$A$111, 0)))</f>
        <v/>
      </c>
    </row>
    <row r="86" spans="1:15" customFormat="1" x14ac:dyDescent="0.25">
      <c r="A86" s="87"/>
      <c r="B86" s="56"/>
      <c r="C86" s="56"/>
      <c r="D86" s="58"/>
      <c r="E86" s="63"/>
      <c r="F86" s="41" t="str">
        <f t="shared" si="6"/>
        <v/>
      </c>
      <c r="G86" s="41" t="str">
        <f t="shared" si="4"/>
        <v/>
      </c>
      <c r="H86" s="41" t="str">
        <f t="shared" si="5"/>
        <v/>
      </c>
      <c r="I86" s="41" t="str">
        <f>IF(A86="","",INDEX('1. Registration summary'!$D$3:$D$50,MATCH($A86,'1. Registration summary'!$A$3:$A$50,0)))</f>
        <v/>
      </c>
      <c r="J86" s="41" t="str">
        <f t="shared" si="7"/>
        <v/>
      </c>
      <c r="K86" s="41" t="str">
        <f>IF(OR(ISBLANK($I86), ISBLANK($E86)),"",INDEX(F_Kategoriak!$A$2:$A$111, MATCH($I86, F_Kategoriak!$E$2:$E$111, 0)))</f>
        <v/>
      </c>
      <c r="L86" s="41" t="str">
        <f>IF(OR(ISBLANK($I86), ISBLANK($E86)),"",INDEX(F_Kategoriak!I$2:I$111, MATCH($K86, F_Kategoriak!$A$2:$A$111, 0)))</f>
        <v/>
      </c>
      <c r="M86" s="41" t="str">
        <f>IF(OR(ISBLANK($I86), ISBLANK($E86)),"",INDEX(F_Kategoriak!J$2:J$111, MATCH($K86, F_Kategoriak!$A$2:$A$111, 0)))</f>
        <v/>
      </c>
      <c r="N86" s="41" t="str">
        <f>IF(OR(ISBLANK($I86), ISBLANK($E86)),"",INDEX(F_Kategoriak!M$2:M$111, MATCH($K86, F_Kategoriak!$A$2:$A$111, 0)))</f>
        <v/>
      </c>
      <c r="O86" s="128" t="str">
        <f>IF(OR(ISBLANK($I86), ISBLANK($E86)),"",INDEX(F_Kategoriak!N$2:N$111, MATCH($K86, F_Kategoriak!$A$2:$A$111, 0)))</f>
        <v/>
      </c>
    </row>
    <row r="87" spans="1:15" customFormat="1" x14ac:dyDescent="0.25">
      <c r="A87" s="87"/>
      <c r="B87" s="56"/>
      <c r="C87" s="56"/>
      <c r="D87" s="58"/>
      <c r="E87" s="63"/>
      <c r="F87" s="41" t="str">
        <f t="shared" si="6"/>
        <v/>
      </c>
      <c r="G87" s="41" t="str">
        <f t="shared" si="4"/>
        <v/>
      </c>
      <c r="H87" s="41" t="str">
        <f t="shared" si="5"/>
        <v/>
      </c>
      <c r="I87" s="41" t="str">
        <f>IF(A87="","",INDEX('1. Registration summary'!$D$3:$D$50,MATCH($A87,'1. Registration summary'!$A$3:$A$50,0)))</f>
        <v/>
      </c>
      <c r="J87" s="41" t="str">
        <f t="shared" si="7"/>
        <v/>
      </c>
      <c r="K87" s="41" t="str">
        <f>IF(OR(ISBLANK($I87), ISBLANK($E87)),"",INDEX(F_Kategoriak!$A$2:$A$111, MATCH($I87, F_Kategoriak!$E$2:$E$111, 0)))</f>
        <v/>
      </c>
      <c r="L87" s="41" t="str">
        <f>IF(OR(ISBLANK($I87), ISBLANK($E87)),"",INDEX(F_Kategoriak!I$2:I$111, MATCH($K87, F_Kategoriak!$A$2:$A$111, 0)))</f>
        <v/>
      </c>
      <c r="M87" s="41" t="str">
        <f>IF(OR(ISBLANK($I87), ISBLANK($E87)),"",INDEX(F_Kategoriak!J$2:J$111, MATCH($K87, F_Kategoriak!$A$2:$A$111, 0)))</f>
        <v/>
      </c>
      <c r="N87" s="41" t="str">
        <f>IF(OR(ISBLANK($I87), ISBLANK($E87)),"",INDEX(F_Kategoriak!M$2:M$111, MATCH($K87, F_Kategoriak!$A$2:$A$111, 0)))</f>
        <v/>
      </c>
      <c r="O87" s="128" t="str">
        <f>IF(OR(ISBLANK($I87), ISBLANK($E87)),"",INDEX(F_Kategoriak!N$2:N$111, MATCH($K87, F_Kategoriak!$A$2:$A$111, 0)))</f>
        <v/>
      </c>
    </row>
    <row r="88" spans="1:15" customFormat="1" x14ac:dyDescent="0.25">
      <c r="A88" s="87"/>
      <c r="B88" s="56"/>
      <c r="C88" s="56"/>
      <c r="D88" s="58"/>
      <c r="E88" s="63"/>
      <c r="F88" s="41" t="str">
        <f t="shared" si="6"/>
        <v/>
      </c>
      <c r="G88" s="41" t="str">
        <f t="shared" si="4"/>
        <v/>
      </c>
      <c r="H88" s="41" t="str">
        <f t="shared" si="5"/>
        <v/>
      </c>
      <c r="I88" s="41" t="str">
        <f>IF(A88="","",INDEX('1. Registration summary'!$D$3:$D$50,MATCH($A88,'1. Registration summary'!$A$3:$A$50,0)))</f>
        <v/>
      </c>
      <c r="J88" s="41" t="str">
        <f t="shared" si="7"/>
        <v/>
      </c>
      <c r="K88" s="41" t="str">
        <f>IF(OR(ISBLANK($I88), ISBLANK($E88)),"",INDEX(F_Kategoriak!$A$2:$A$111, MATCH($I88, F_Kategoriak!$E$2:$E$111, 0)))</f>
        <v/>
      </c>
      <c r="L88" s="41" t="str">
        <f>IF(OR(ISBLANK($I88), ISBLANK($E88)),"",INDEX(F_Kategoriak!I$2:I$111, MATCH($K88, F_Kategoriak!$A$2:$A$111, 0)))</f>
        <v/>
      </c>
      <c r="M88" s="41" t="str">
        <f>IF(OR(ISBLANK($I88), ISBLANK($E88)),"",INDEX(F_Kategoriak!J$2:J$111, MATCH($K88, F_Kategoriak!$A$2:$A$111, 0)))</f>
        <v/>
      </c>
      <c r="N88" s="41" t="str">
        <f>IF(OR(ISBLANK($I88), ISBLANK($E88)),"",INDEX(F_Kategoriak!M$2:M$111, MATCH($K88, F_Kategoriak!$A$2:$A$111, 0)))</f>
        <v/>
      </c>
      <c r="O88" s="128" t="str">
        <f>IF(OR(ISBLANK($I88), ISBLANK($E88)),"",INDEX(F_Kategoriak!N$2:N$111, MATCH($K88, F_Kategoriak!$A$2:$A$111, 0)))</f>
        <v/>
      </c>
    </row>
    <row r="89" spans="1:15" customFormat="1" x14ac:dyDescent="0.25">
      <c r="A89" s="87"/>
      <c r="B89" s="56"/>
      <c r="C89" s="56"/>
      <c r="D89" s="58"/>
      <c r="E89" s="63"/>
      <c r="F89" s="41" t="str">
        <f t="shared" si="6"/>
        <v/>
      </c>
      <c r="G89" s="41" t="str">
        <f t="shared" si="4"/>
        <v/>
      </c>
      <c r="H89" s="41" t="str">
        <f t="shared" si="5"/>
        <v/>
      </c>
      <c r="I89" s="41" t="str">
        <f>IF(A89="","",INDEX('1. Registration summary'!$D$3:$D$50,MATCH($A89,'1. Registration summary'!$A$3:$A$50,0)))</f>
        <v/>
      </c>
      <c r="J89" s="41" t="str">
        <f t="shared" si="7"/>
        <v/>
      </c>
      <c r="K89" s="41" t="str">
        <f>IF(OR(ISBLANK($I89), ISBLANK($E89)),"",INDEX(F_Kategoriak!$A$2:$A$111, MATCH($I89, F_Kategoriak!$E$2:$E$111, 0)))</f>
        <v/>
      </c>
      <c r="L89" s="41" t="str">
        <f>IF(OR(ISBLANK($I89), ISBLANK($E89)),"",INDEX(F_Kategoriak!I$2:I$111, MATCH($K89, F_Kategoriak!$A$2:$A$111, 0)))</f>
        <v/>
      </c>
      <c r="M89" s="41" t="str">
        <f>IF(OR(ISBLANK($I89), ISBLANK($E89)),"",INDEX(F_Kategoriak!J$2:J$111, MATCH($K89, F_Kategoriak!$A$2:$A$111, 0)))</f>
        <v/>
      </c>
      <c r="N89" s="41" t="str">
        <f>IF(OR(ISBLANK($I89), ISBLANK($E89)),"",INDEX(F_Kategoriak!M$2:M$111, MATCH($K89, F_Kategoriak!$A$2:$A$111, 0)))</f>
        <v/>
      </c>
      <c r="O89" s="128" t="str">
        <f>IF(OR(ISBLANK($I89), ISBLANK($E89)),"",INDEX(F_Kategoriak!N$2:N$111, MATCH($K89, F_Kategoriak!$A$2:$A$111, 0)))</f>
        <v/>
      </c>
    </row>
    <row r="90" spans="1:15" customFormat="1" x14ac:dyDescent="0.25">
      <c r="A90" s="87"/>
      <c r="B90" s="56"/>
      <c r="C90" s="56"/>
      <c r="D90" s="58"/>
      <c r="E90" s="63"/>
      <c r="F90" s="41" t="str">
        <f t="shared" si="6"/>
        <v/>
      </c>
      <c r="G90" s="41" t="str">
        <f t="shared" si="4"/>
        <v/>
      </c>
      <c r="H90" s="41" t="str">
        <f t="shared" si="5"/>
        <v/>
      </c>
      <c r="I90" s="41" t="str">
        <f>IF(A90="","",INDEX('1. Registration summary'!$D$3:$D$50,MATCH($A90,'1. Registration summary'!$A$3:$A$50,0)))</f>
        <v/>
      </c>
      <c r="J90" s="41" t="str">
        <f t="shared" si="7"/>
        <v/>
      </c>
      <c r="K90" s="41" t="str">
        <f>IF(OR(ISBLANK($I90), ISBLANK($E90)),"",INDEX(F_Kategoriak!$A$2:$A$111, MATCH($I90, F_Kategoriak!$E$2:$E$111, 0)))</f>
        <v/>
      </c>
      <c r="L90" s="41" t="str">
        <f>IF(OR(ISBLANK($I90), ISBLANK($E90)),"",INDEX(F_Kategoriak!I$2:I$111, MATCH($K90, F_Kategoriak!$A$2:$A$111, 0)))</f>
        <v/>
      </c>
      <c r="M90" s="41" t="str">
        <f>IF(OR(ISBLANK($I90), ISBLANK($E90)),"",INDEX(F_Kategoriak!J$2:J$111, MATCH($K90, F_Kategoriak!$A$2:$A$111, 0)))</f>
        <v/>
      </c>
      <c r="N90" s="41" t="str">
        <f>IF(OR(ISBLANK($I90), ISBLANK($E90)),"",INDEX(F_Kategoriak!M$2:M$111, MATCH($K90, F_Kategoriak!$A$2:$A$111, 0)))</f>
        <v/>
      </c>
      <c r="O90" s="128" t="str">
        <f>IF(OR(ISBLANK($I90), ISBLANK($E90)),"",INDEX(F_Kategoriak!N$2:N$111, MATCH($K90, F_Kategoriak!$A$2:$A$111, 0)))</f>
        <v/>
      </c>
    </row>
    <row r="91" spans="1:15" customFormat="1" x14ac:dyDescent="0.25">
      <c r="A91" s="87"/>
      <c r="B91" s="56"/>
      <c r="C91" s="56"/>
      <c r="D91" s="58"/>
      <c r="E91" s="63"/>
      <c r="F91" s="41" t="str">
        <f t="shared" si="6"/>
        <v/>
      </c>
      <c r="G91" s="41" t="str">
        <f t="shared" si="4"/>
        <v/>
      </c>
      <c r="H91" s="41" t="str">
        <f t="shared" si="5"/>
        <v/>
      </c>
      <c r="I91" s="41" t="str">
        <f>IF(A91="","",INDEX('1. Registration summary'!$D$3:$D$50,MATCH($A91,'1. Registration summary'!$A$3:$A$50,0)))</f>
        <v/>
      </c>
      <c r="J91" s="41" t="str">
        <f t="shared" si="7"/>
        <v/>
      </c>
      <c r="K91" s="41" t="str">
        <f>IF(OR(ISBLANK($I91), ISBLANK($E91)),"",INDEX(F_Kategoriak!$A$2:$A$111, MATCH($I91, F_Kategoriak!$E$2:$E$111, 0)))</f>
        <v/>
      </c>
      <c r="L91" s="41" t="str">
        <f>IF(OR(ISBLANK($I91), ISBLANK($E91)),"",INDEX(F_Kategoriak!I$2:I$111, MATCH($K91, F_Kategoriak!$A$2:$A$111, 0)))</f>
        <v/>
      </c>
      <c r="M91" s="41" t="str">
        <f>IF(OR(ISBLANK($I91), ISBLANK($E91)),"",INDEX(F_Kategoriak!J$2:J$111, MATCH($K91, F_Kategoriak!$A$2:$A$111, 0)))</f>
        <v/>
      </c>
      <c r="N91" s="41" t="str">
        <f>IF(OR(ISBLANK($I91), ISBLANK($E91)),"",INDEX(F_Kategoriak!M$2:M$111, MATCH($K91, F_Kategoriak!$A$2:$A$111, 0)))</f>
        <v/>
      </c>
      <c r="O91" s="128" t="str">
        <f>IF(OR(ISBLANK($I91), ISBLANK($E91)),"",INDEX(F_Kategoriak!N$2:N$111, MATCH($K91, F_Kategoriak!$A$2:$A$111, 0)))</f>
        <v/>
      </c>
    </row>
    <row r="92" spans="1:15" customFormat="1" x14ac:dyDescent="0.25">
      <c r="A92" s="87"/>
      <c r="B92" s="56"/>
      <c r="C92" s="56"/>
      <c r="D92" s="58"/>
      <c r="E92" s="63"/>
      <c r="F92" s="41" t="str">
        <f t="shared" si="6"/>
        <v/>
      </c>
      <c r="G92" s="41" t="str">
        <f t="shared" si="4"/>
        <v/>
      </c>
      <c r="H92" s="41" t="str">
        <f t="shared" si="5"/>
        <v/>
      </c>
      <c r="I92" s="41" t="str">
        <f>IF(A92="","",INDEX('1. Registration summary'!$D$3:$D$50,MATCH($A92,'1. Registration summary'!$A$3:$A$50,0)))</f>
        <v/>
      </c>
      <c r="J92" s="41" t="str">
        <f t="shared" si="7"/>
        <v/>
      </c>
      <c r="K92" s="41" t="str">
        <f>IF(OR(ISBLANK($I92), ISBLANK($E92)),"",INDEX(F_Kategoriak!$A$2:$A$111, MATCH($I92, F_Kategoriak!$E$2:$E$111, 0)))</f>
        <v/>
      </c>
      <c r="L92" s="41" t="str">
        <f>IF(OR(ISBLANK($I92), ISBLANK($E92)),"",INDEX(F_Kategoriak!I$2:I$111, MATCH($K92, F_Kategoriak!$A$2:$A$111, 0)))</f>
        <v/>
      </c>
      <c r="M92" s="41" t="str">
        <f>IF(OR(ISBLANK($I92), ISBLANK($E92)),"",INDEX(F_Kategoriak!J$2:J$111, MATCH($K92, F_Kategoriak!$A$2:$A$111, 0)))</f>
        <v/>
      </c>
      <c r="N92" s="41" t="str">
        <f>IF(OR(ISBLANK($I92), ISBLANK($E92)),"",INDEX(F_Kategoriak!M$2:M$111, MATCH($K92, F_Kategoriak!$A$2:$A$111, 0)))</f>
        <v/>
      </c>
      <c r="O92" s="128" t="str">
        <f>IF(OR(ISBLANK($I92), ISBLANK($E92)),"",INDEX(F_Kategoriak!N$2:N$111, MATCH($K92, F_Kategoriak!$A$2:$A$111, 0)))</f>
        <v/>
      </c>
    </row>
    <row r="93" spans="1:15" customFormat="1" x14ac:dyDescent="0.25">
      <c r="A93" s="87"/>
      <c r="B93" s="56"/>
      <c r="C93" s="56"/>
      <c r="D93" s="58"/>
      <c r="E93" s="63"/>
      <c r="F93" s="41" t="str">
        <f t="shared" si="6"/>
        <v/>
      </c>
      <c r="G93" s="41" t="str">
        <f t="shared" si="4"/>
        <v/>
      </c>
      <c r="H93" s="41" t="str">
        <f t="shared" si="5"/>
        <v/>
      </c>
      <c r="I93" s="41" t="str">
        <f>IF(A93="","",INDEX('1. Registration summary'!$D$3:$D$50,MATCH($A93,'1. Registration summary'!$A$3:$A$50,0)))</f>
        <v/>
      </c>
      <c r="J93" s="41" t="str">
        <f t="shared" si="7"/>
        <v/>
      </c>
      <c r="K93" s="41" t="str">
        <f>IF(OR(ISBLANK($I93), ISBLANK($E93)),"",INDEX(F_Kategoriak!$A$2:$A$111, MATCH($I93, F_Kategoriak!$E$2:$E$111, 0)))</f>
        <v/>
      </c>
      <c r="L93" s="41" t="str">
        <f>IF(OR(ISBLANK($I93), ISBLANK($E93)),"",INDEX(F_Kategoriak!I$2:I$111, MATCH($K93, F_Kategoriak!$A$2:$A$111, 0)))</f>
        <v/>
      </c>
      <c r="M93" s="41" t="str">
        <f>IF(OR(ISBLANK($I93), ISBLANK($E93)),"",INDEX(F_Kategoriak!J$2:J$111, MATCH($K93, F_Kategoriak!$A$2:$A$111, 0)))</f>
        <v/>
      </c>
      <c r="N93" s="41" t="str">
        <f>IF(OR(ISBLANK($I93), ISBLANK($E93)),"",INDEX(F_Kategoriak!M$2:M$111, MATCH($K93, F_Kategoriak!$A$2:$A$111, 0)))</f>
        <v/>
      </c>
      <c r="O93" s="128" t="str">
        <f>IF(OR(ISBLANK($I93), ISBLANK($E93)),"",INDEX(F_Kategoriak!N$2:N$111, MATCH($K93, F_Kategoriak!$A$2:$A$111, 0)))</f>
        <v/>
      </c>
    </row>
    <row r="94" spans="1:15" customFormat="1" x14ac:dyDescent="0.25">
      <c r="A94" s="87"/>
      <c r="B94" s="56"/>
      <c r="C94" s="56"/>
      <c r="D94" s="58"/>
      <c r="E94" s="63"/>
      <c r="F94" s="41" t="str">
        <f t="shared" si="6"/>
        <v/>
      </c>
      <c r="G94" s="41" t="str">
        <f t="shared" si="4"/>
        <v/>
      </c>
      <c r="H94" s="41" t="str">
        <f t="shared" si="5"/>
        <v/>
      </c>
      <c r="I94" s="41" t="str">
        <f>IF(A94="","",INDEX('1. Registration summary'!$D$3:$D$50,MATCH($A94,'1. Registration summary'!$A$3:$A$50,0)))</f>
        <v/>
      </c>
      <c r="J94" s="41" t="str">
        <f t="shared" si="7"/>
        <v/>
      </c>
      <c r="K94" s="41" t="str">
        <f>IF(OR(ISBLANK($I94), ISBLANK($E94)),"",INDEX(F_Kategoriak!$A$2:$A$111, MATCH($I94, F_Kategoriak!$E$2:$E$111, 0)))</f>
        <v/>
      </c>
      <c r="L94" s="41" t="str">
        <f>IF(OR(ISBLANK($I94), ISBLANK($E94)),"",INDEX(F_Kategoriak!I$2:I$111, MATCH($K94, F_Kategoriak!$A$2:$A$111, 0)))</f>
        <v/>
      </c>
      <c r="M94" s="41" t="str">
        <f>IF(OR(ISBLANK($I94), ISBLANK($E94)),"",INDEX(F_Kategoriak!J$2:J$111, MATCH($K94, F_Kategoriak!$A$2:$A$111, 0)))</f>
        <v/>
      </c>
      <c r="N94" s="41" t="str">
        <f>IF(OR(ISBLANK($I94), ISBLANK($E94)),"",INDEX(F_Kategoriak!M$2:M$111, MATCH($K94, F_Kategoriak!$A$2:$A$111, 0)))</f>
        <v/>
      </c>
      <c r="O94" s="128" t="str">
        <f>IF(OR(ISBLANK($I94), ISBLANK($E94)),"",INDEX(F_Kategoriak!N$2:N$111, MATCH($K94, F_Kategoriak!$A$2:$A$111, 0)))</f>
        <v/>
      </c>
    </row>
    <row r="95" spans="1:15" customFormat="1" x14ac:dyDescent="0.25">
      <c r="A95" s="87"/>
      <c r="B95" s="56"/>
      <c r="C95" s="56"/>
      <c r="D95" s="58"/>
      <c r="E95" s="63"/>
      <c r="F95" s="41" t="str">
        <f t="shared" si="6"/>
        <v/>
      </c>
      <c r="G95" s="41" t="str">
        <f t="shared" si="4"/>
        <v/>
      </c>
      <c r="H95" s="41" t="str">
        <f t="shared" si="5"/>
        <v/>
      </c>
      <c r="I95" s="41" t="str">
        <f>IF(A95="","",INDEX('1. Registration summary'!$D$3:$D$50,MATCH($A95,'1. Registration summary'!$A$3:$A$50,0)))</f>
        <v/>
      </c>
      <c r="J95" s="41" t="str">
        <f t="shared" si="7"/>
        <v/>
      </c>
      <c r="K95" s="41" t="str">
        <f>IF(OR(ISBLANK($I95), ISBLANK($E95)),"",INDEX(F_Kategoriak!$A$2:$A$111, MATCH($I95, F_Kategoriak!$E$2:$E$111, 0)))</f>
        <v/>
      </c>
      <c r="L95" s="41" t="str">
        <f>IF(OR(ISBLANK($I95), ISBLANK($E95)),"",INDEX(F_Kategoriak!I$2:I$111, MATCH($K95, F_Kategoriak!$A$2:$A$111, 0)))</f>
        <v/>
      </c>
      <c r="M95" s="41" t="str">
        <f>IF(OR(ISBLANK($I95), ISBLANK($E95)),"",INDEX(F_Kategoriak!J$2:J$111, MATCH($K95, F_Kategoriak!$A$2:$A$111, 0)))</f>
        <v/>
      </c>
      <c r="N95" s="41" t="str">
        <f>IF(OR(ISBLANK($I95), ISBLANK($E95)),"",INDEX(F_Kategoriak!M$2:M$111, MATCH($K95, F_Kategoriak!$A$2:$A$111, 0)))</f>
        <v/>
      </c>
      <c r="O95" s="128" t="str">
        <f>IF(OR(ISBLANK($I95), ISBLANK($E95)),"",INDEX(F_Kategoriak!N$2:N$111, MATCH($K95, F_Kategoriak!$A$2:$A$111, 0)))</f>
        <v/>
      </c>
    </row>
    <row r="96" spans="1:15" customFormat="1" x14ac:dyDescent="0.25">
      <c r="A96" s="87"/>
      <c r="B96" s="56"/>
      <c r="C96" s="56"/>
      <c r="D96" s="58"/>
      <c r="E96" s="63"/>
      <c r="F96" s="41" t="str">
        <f t="shared" si="6"/>
        <v/>
      </c>
      <c r="G96" s="41" t="str">
        <f t="shared" si="4"/>
        <v/>
      </c>
      <c r="H96" s="41" t="str">
        <f t="shared" si="5"/>
        <v/>
      </c>
      <c r="I96" s="41" t="str">
        <f>IF(A96="","",INDEX('1. Registration summary'!$D$3:$D$50,MATCH($A96,'1. Registration summary'!$A$3:$A$50,0)))</f>
        <v/>
      </c>
      <c r="J96" s="41" t="str">
        <f t="shared" si="7"/>
        <v/>
      </c>
      <c r="K96" s="41" t="str">
        <f>IF(OR(ISBLANK($I96), ISBLANK($E96)),"",INDEX(F_Kategoriak!$A$2:$A$111, MATCH($I96, F_Kategoriak!$E$2:$E$111, 0)))</f>
        <v/>
      </c>
      <c r="L96" s="41" t="str">
        <f>IF(OR(ISBLANK($I96), ISBLANK($E96)),"",INDEX(F_Kategoriak!I$2:I$111, MATCH($K96, F_Kategoriak!$A$2:$A$111, 0)))</f>
        <v/>
      </c>
      <c r="M96" s="41" t="str">
        <f>IF(OR(ISBLANK($I96), ISBLANK($E96)),"",INDEX(F_Kategoriak!J$2:J$111, MATCH($K96, F_Kategoriak!$A$2:$A$111, 0)))</f>
        <v/>
      </c>
      <c r="N96" s="41" t="str">
        <f>IF(OR(ISBLANK($I96), ISBLANK($E96)),"",INDEX(F_Kategoriak!M$2:M$111, MATCH($K96, F_Kategoriak!$A$2:$A$111, 0)))</f>
        <v/>
      </c>
      <c r="O96" s="128" t="str">
        <f>IF(OR(ISBLANK($I96), ISBLANK($E96)),"",INDEX(F_Kategoriak!N$2:N$111, MATCH($K96, F_Kategoriak!$A$2:$A$111, 0)))</f>
        <v/>
      </c>
    </row>
    <row r="97" spans="1:15" customFormat="1" x14ac:dyDescent="0.25">
      <c r="A97" s="87"/>
      <c r="B97" s="56"/>
      <c r="C97" s="56"/>
      <c r="D97" s="58"/>
      <c r="E97" s="63"/>
      <c r="F97" s="41" t="str">
        <f t="shared" si="6"/>
        <v/>
      </c>
      <c r="G97" s="41" t="str">
        <f t="shared" si="4"/>
        <v/>
      </c>
      <c r="H97" s="41" t="str">
        <f t="shared" si="5"/>
        <v/>
      </c>
      <c r="I97" s="41" t="str">
        <f>IF(A97="","",INDEX('1. Registration summary'!$D$3:$D$50,MATCH($A97,'1. Registration summary'!$A$3:$A$50,0)))</f>
        <v/>
      </c>
      <c r="J97" s="41" t="str">
        <f t="shared" si="7"/>
        <v/>
      </c>
      <c r="K97" s="41" t="str">
        <f>IF(OR(ISBLANK($I97), ISBLANK($E97)),"",INDEX(F_Kategoriak!$A$2:$A$111, MATCH($I97, F_Kategoriak!$E$2:$E$111, 0)))</f>
        <v/>
      </c>
      <c r="L97" s="41" t="str">
        <f>IF(OR(ISBLANK($I97), ISBLANK($E97)),"",INDEX(F_Kategoriak!I$2:I$111, MATCH($K97, F_Kategoriak!$A$2:$A$111, 0)))</f>
        <v/>
      </c>
      <c r="M97" s="41" t="str">
        <f>IF(OR(ISBLANK($I97), ISBLANK($E97)),"",INDEX(F_Kategoriak!J$2:J$111, MATCH($K97, F_Kategoriak!$A$2:$A$111, 0)))</f>
        <v/>
      </c>
      <c r="N97" s="41" t="str">
        <f>IF(OR(ISBLANK($I97), ISBLANK($E97)),"",INDEX(F_Kategoriak!M$2:M$111, MATCH($K97, F_Kategoriak!$A$2:$A$111, 0)))</f>
        <v/>
      </c>
      <c r="O97" s="128" t="str">
        <f>IF(OR(ISBLANK($I97), ISBLANK($E97)),"",INDEX(F_Kategoriak!N$2:N$111, MATCH($K97, F_Kategoriak!$A$2:$A$111, 0)))</f>
        <v/>
      </c>
    </row>
    <row r="98" spans="1:15" customFormat="1" x14ac:dyDescent="0.25">
      <c r="A98" s="87"/>
      <c r="B98" s="56"/>
      <c r="C98" s="56"/>
      <c r="D98" s="58"/>
      <c r="E98" s="63"/>
      <c r="F98" s="41" t="str">
        <f t="shared" si="6"/>
        <v/>
      </c>
      <c r="G98" s="41" t="str">
        <f t="shared" si="4"/>
        <v/>
      </c>
      <c r="H98" s="41" t="str">
        <f t="shared" si="5"/>
        <v/>
      </c>
      <c r="I98" s="41" t="str">
        <f>IF(A98="","",INDEX('1. Registration summary'!$D$3:$D$50,MATCH($A98,'1. Registration summary'!$A$3:$A$50,0)))</f>
        <v/>
      </c>
      <c r="J98" s="41" t="str">
        <f t="shared" si="7"/>
        <v/>
      </c>
      <c r="K98" s="41" t="str">
        <f>IF(OR(ISBLANK($I98), ISBLANK($E98)),"",INDEX(F_Kategoriak!$A$2:$A$111, MATCH($I98, F_Kategoriak!$E$2:$E$111, 0)))</f>
        <v/>
      </c>
      <c r="L98" s="41" t="str">
        <f>IF(OR(ISBLANK($I98), ISBLANK($E98)),"",INDEX(F_Kategoriak!I$2:I$111, MATCH($K98, F_Kategoriak!$A$2:$A$111, 0)))</f>
        <v/>
      </c>
      <c r="M98" s="41" t="str">
        <f>IF(OR(ISBLANK($I98), ISBLANK($E98)),"",INDEX(F_Kategoriak!J$2:J$111, MATCH($K98, F_Kategoriak!$A$2:$A$111, 0)))</f>
        <v/>
      </c>
      <c r="N98" s="41" t="str">
        <f>IF(OR(ISBLANK($I98), ISBLANK($E98)),"",INDEX(F_Kategoriak!M$2:M$111, MATCH($K98, F_Kategoriak!$A$2:$A$111, 0)))</f>
        <v/>
      </c>
      <c r="O98" s="128" t="str">
        <f>IF(OR(ISBLANK($I98), ISBLANK($E98)),"",INDEX(F_Kategoriak!N$2:N$111, MATCH($K98, F_Kategoriak!$A$2:$A$111, 0)))</f>
        <v/>
      </c>
    </row>
    <row r="99" spans="1:15" customFormat="1" x14ac:dyDescent="0.25">
      <c r="A99" s="87"/>
      <c r="B99" s="56"/>
      <c r="C99" s="56"/>
      <c r="D99" s="58"/>
      <c r="E99" s="63"/>
      <c r="F99" s="41" t="str">
        <f t="shared" si="6"/>
        <v/>
      </c>
      <c r="G99" s="41" t="str">
        <f t="shared" si="4"/>
        <v/>
      </c>
      <c r="H99" s="41" t="str">
        <f t="shared" si="5"/>
        <v/>
      </c>
      <c r="I99" s="41" t="str">
        <f>IF(A99="","",INDEX('1. Registration summary'!$D$3:$D$50,MATCH($A99,'1. Registration summary'!$A$3:$A$50,0)))</f>
        <v/>
      </c>
      <c r="J99" s="41" t="str">
        <f t="shared" si="7"/>
        <v/>
      </c>
      <c r="K99" s="41" t="str">
        <f>IF(OR(ISBLANK($I99), ISBLANK($E99)),"",INDEX(F_Kategoriak!$A$2:$A$111, MATCH($I99, F_Kategoriak!$E$2:$E$111, 0)))</f>
        <v/>
      </c>
      <c r="L99" s="41" t="str">
        <f>IF(OR(ISBLANK($I99), ISBLANK($E99)),"",INDEX(F_Kategoriak!I$2:I$111, MATCH($K99, F_Kategoriak!$A$2:$A$111, 0)))</f>
        <v/>
      </c>
      <c r="M99" s="41" t="str">
        <f>IF(OR(ISBLANK($I99), ISBLANK($E99)),"",INDEX(F_Kategoriak!J$2:J$111, MATCH($K99, F_Kategoriak!$A$2:$A$111, 0)))</f>
        <v/>
      </c>
      <c r="N99" s="41" t="str">
        <f>IF(OR(ISBLANK($I99), ISBLANK($E99)),"",INDEX(F_Kategoriak!M$2:M$111, MATCH($K99, F_Kategoriak!$A$2:$A$111, 0)))</f>
        <v/>
      </c>
      <c r="O99" s="128" t="str">
        <f>IF(OR(ISBLANK($I99), ISBLANK($E99)),"",INDEX(F_Kategoriak!N$2:N$111, MATCH($K99, F_Kategoriak!$A$2:$A$111, 0)))</f>
        <v/>
      </c>
    </row>
    <row r="100" spans="1:15" customFormat="1" x14ac:dyDescent="0.25">
      <c r="A100" s="87"/>
      <c r="B100" s="56"/>
      <c r="C100" s="56"/>
      <c r="D100" s="58"/>
      <c r="E100" s="63"/>
      <c r="F100" s="41" t="str">
        <f t="shared" si="6"/>
        <v/>
      </c>
      <c r="G100" s="41" t="str">
        <f t="shared" si="4"/>
        <v/>
      </c>
      <c r="H100" s="41" t="str">
        <f t="shared" si="5"/>
        <v/>
      </c>
      <c r="I100" s="41" t="str">
        <f>IF(A100="","",INDEX('1. Registration summary'!$D$3:$D$50,MATCH($A100,'1. Registration summary'!$A$3:$A$50,0)))</f>
        <v/>
      </c>
      <c r="J100" s="41" t="str">
        <f t="shared" si="7"/>
        <v/>
      </c>
      <c r="K100" s="41" t="str">
        <f>IF(OR(ISBLANK($I100), ISBLANK($E100)),"",INDEX(F_Kategoriak!$A$2:$A$111, MATCH($I100, F_Kategoriak!$E$2:$E$111, 0)))</f>
        <v/>
      </c>
      <c r="L100" s="41" t="str">
        <f>IF(OR(ISBLANK($I100), ISBLANK($E100)),"",INDEX(F_Kategoriak!I$2:I$111, MATCH($K100, F_Kategoriak!$A$2:$A$111, 0)))</f>
        <v/>
      </c>
      <c r="M100" s="41" t="str">
        <f>IF(OR(ISBLANK($I100), ISBLANK($E100)),"",INDEX(F_Kategoriak!J$2:J$111, MATCH($K100, F_Kategoriak!$A$2:$A$111, 0)))</f>
        <v/>
      </c>
      <c r="N100" s="41" t="str">
        <f>IF(OR(ISBLANK($I100), ISBLANK($E100)),"",INDEX(F_Kategoriak!M$2:M$111, MATCH($K100, F_Kategoriak!$A$2:$A$111, 0)))</f>
        <v/>
      </c>
      <c r="O100" s="128" t="str">
        <f>IF(OR(ISBLANK($I100), ISBLANK($E100)),"",INDEX(F_Kategoriak!N$2:N$111, MATCH($K100, F_Kategoriak!$A$2:$A$111, 0)))</f>
        <v/>
      </c>
    </row>
    <row r="101" spans="1:15" customFormat="1" x14ac:dyDescent="0.25">
      <c r="A101" s="87"/>
      <c r="B101" s="56"/>
      <c r="C101" s="56"/>
      <c r="D101" s="58"/>
      <c r="E101" s="63"/>
      <c r="F101" s="41" t="str">
        <f t="shared" si="6"/>
        <v/>
      </c>
      <c r="G101" s="41" t="str">
        <f t="shared" si="4"/>
        <v/>
      </c>
      <c r="H101" s="41" t="str">
        <f t="shared" si="5"/>
        <v/>
      </c>
      <c r="I101" s="41" t="str">
        <f>IF(A101="","",INDEX('1. Registration summary'!$D$3:$D$50,MATCH($A101,'1. Registration summary'!$A$3:$A$50,0)))</f>
        <v/>
      </c>
      <c r="J101" s="41" t="str">
        <f t="shared" si="7"/>
        <v/>
      </c>
      <c r="K101" s="41" t="str">
        <f>IF(OR(ISBLANK($I101), ISBLANK($E101)),"",INDEX(F_Kategoriak!$A$2:$A$111, MATCH($I101, F_Kategoriak!$E$2:$E$111, 0)))</f>
        <v/>
      </c>
      <c r="L101" s="41" t="str">
        <f>IF(OR(ISBLANK($I101), ISBLANK($E101)),"",INDEX(F_Kategoriak!I$2:I$111, MATCH($K101, F_Kategoriak!$A$2:$A$111, 0)))</f>
        <v/>
      </c>
      <c r="M101" s="41" t="str">
        <f>IF(OR(ISBLANK($I101), ISBLANK($E101)),"",INDEX(F_Kategoriak!J$2:J$111, MATCH($K101, F_Kategoriak!$A$2:$A$111, 0)))</f>
        <v/>
      </c>
      <c r="N101" s="41" t="str">
        <f>IF(OR(ISBLANK($I101), ISBLANK($E101)),"",INDEX(F_Kategoriak!M$2:M$111, MATCH($K101, F_Kategoriak!$A$2:$A$111, 0)))</f>
        <v/>
      </c>
      <c r="O101" s="128" t="str">
        <f>IF(OR(ISBLANK($I101), ISBLANK($E101)),"",INDEX(F_Kategoriak!N$2:N$111, MATCH($K101, F_Kategoriak!$A$2:$A$111, 0)))</f>
        <v/>
      </c>
    </row>
    <row r="102" spans="1:15" customFormat="1" x14ac:dyDescent="0.25">
      <c r="A102" s="87"/>
      <c r="B102" s="56"/>
      <c r="C102" s="56"/>
      <c r="D102" s="58"/>
      <c r="E102" s="63"/>
      <c r="F102" s="41" t="str">
        <f t="shared" si="6"/>
        <v/>
      </c>
      <c r="G102" s="41" t="str">
        <f t="shared" si="4"/>
        <v/>
      </c>
      <c r="H102" s="41" t="str">
        <f t="shared" si="5"/>
        <v/>
      </c>
      <c r="I102" s="41" t="str">
        <f>IF(A102="","",INDEX('1. Registration summary'!$D$3:$D$50,MATCH($A102,'1. Registration summary'!$A$3:$A$50,0)))</f>
        <v/>
      </c>
      <c r="J102" s="41" t="str">
        <f t="shared" si="7"/>
        <v/>
      </c>
      <c r="K102" s="41" t="str">
        <f>IF(OR(ISBLANK($I102), ISBLANK($E102)),"",INDEX(F_Kategoriak!$A$2:$A$111, MATCH($I102, F_Kategoriak!$E$2:$E$111, 0)))</f>
        <v/>
      </c>
      <c r="L102" s="41" t="str">
        <f>IF(OR(ISBLANK($I102), ISBLANK($E102)),"",INDEX(F_Kategoriak!I$2:I$111, MATCH($K102, F_Kategoriak!$A$2:$A$111, 0)))</f>
        <v/>
      </c>
      <c r="M102" s="41" t="str">
        <f>IF(OR(ISBLANK($I102), ISBLANK($E102)),"",INDEX(F_Kategoriak!J$2:J$111, MATCH($K102, F_Kategoriak!$A$2:$A$111, 0)))</f>
        <v/>
      </c>
      <c r="N102" s="41" t="str">
        <f>IF(OR(ISBLANK($I102), ISBLANK($E102)),"",INDEX(F_Kategoriak!M$2:M$111, MATCH($K102, F_Kategoriak!$A$2:$A$111, 0)))</f>
        <v/>
      </c>
      <c r="O102" s="128" t="str">
        <f>IF(OR(ISBLANK($I102), ISBLANK($E102)),"",INDEX(F_Kategoriak!N$2:N$111, MATCH($K102, F_Kategoriak!$A$2:$A$111, 0)))</f>
        <v/>
      </c>
    </row>
    <row r="103" spans="1:15" customFormat="1" x14ac:dyDescent="0.25">
      <c r="A103" s="87"/>
      <c r="B103" s="56"/>
      <c r="C103" s="56"/>
      <c r="D103" s="58"/>
      <c r="E103" s="63"/>
      <c r="F103" s="41" t="str">
        <f t="shared" si="6"/>
        <v/>
      </c>
      <c r="G103" s="41" t="str">
        <f t="shared" si="4"/>
        <v/>
      </c>
      <c r="H103" s="41" t="str">
        <f t="shared" si="5"/>
        <v/>
      </c>
      <c r="I103" s="41" t="str">
        <f>IF(A103="","",INDEX('1. Registration summary'!$D$3:$D$50,MATCH($A103,'1. Registration summary'!$A$3:$A$50,0)))</f>
        <v/>
      </c>
      <c r="J103" s="41" t="str">
        <f t="shared" si="7"/>
        <v/>
      </c>
      <c r="K103" s="41" t="str">
        <f>IF(OR(ISBLANK($I103), ISBLANK($E103)),"",INDEX(F_Kategoriak!$A$2:$A$111, MATCH($I103, F_Kategoriak!$E$2:$E$111, 0)))</f>
        <v/>
      </c>
      <c r="L103" s="41" t="str">
        <f>IF(OR(ISBLANK($I103), ISBLANK($E103)),"",INDEX(F_Kategoriak!I$2:I$111, MATCH($K103, F_Kategoriak!$A$2:$A$111, 0)))</f>
        <v/>
      </c>
      <c r="M103" s="41" t="str">
        <f>IF(OR(ISBLANK($I103), ISBLANK($E103)),"",INDEX(F_Kategoriak!J$2:J$111, MATCH($K103, F_Kategoriak!$A$2:$A$111, 0)))</f>
        <v/>
      </c>
      <c r="N103" s="41" t="str">
        <f>IF(OR(ISBLANK($I103), ISBLANK($E103)),"",INDEX(F_Kategoriak!M$2:M$111, MATCH($K103, F_Kategoriak!$A$2:$A$111, 0)))</f>
        <v/>
      </c>
      <c r="O103" s="128" t="str">
        <f>IF(OR(ISBLANK($I103), ISBLANK($E103)),"",INDEX(F_Kategoriak!N$2:N$111, MATCH($K103, F_Kategoriak!$A$2:$A$111, 0)))</f>
        <v/>
      </c>
    </row>
    <row r="104" spans="1:15" customFormat="1" x14ac:dyDescent="0.25">
      <c r="A104" s="87"/>
      <c r="B104" s="56"/>
      <c r="C104" s="56"/>
      <c r="D104" s="58"/>
      <c r="E104" s="63"/>
      <c r="F104" s="41" t="str">
        <f t="shared" si="6"/>
        <v/>
      </c>
      <c r="G104" s="41" t="str">
        <f t="shared" si="4"/>
        <v/>
      </c>
      <c r="H104" s="41" t="str">
        <f t="shared" si="5"/>
        <v/>
      </c>
      <c r="I104" s="41" t="str">
        <f>IF(A104="","",INDEX('1. Registration summary'!$D$3:$D$50,MATCH($A104,'1. Registration summary'!$A$3:$A$50,0)))</f>
        <v/>
      </c>
      <c r="J104" s="41" t="str">
        <f t="shared" si="7"/>
        <v/>
      </c>
      <c r="K104" s="41" t="str">
        <f>IF(OR(ISBLANK($I104), ISBLANK($E104)),"",INDEX(F_Kategoriak!$A$2:$A$111, MATCH($I104, F_Kategoriak!$E$2:$E$111, 0)))</f>
        <v/>
      </c>
      <c r="L104" s="41" t="str">
        <f>IF(OR(ISBLANK($I104), ISBLANK($E104)),"",INDEX(F_Kategoriak!I$2:I$111, MATCH($K104, F_Kategoriak!$A$2:$A$111, 0)))</f>
        <v/>
      </c>
      <c r="M104" s="41" t="str">
        <f>IF(OR(ISBLANK($I104), ISBLANK($E104)),"",INDEX(F_Kategoriak!J$2:J$111, MATCH($K104, F_Kategoriak!$A$2:$A$111, 0)))</f>
        <v/>
      </c>
      <c r="N104" s="41" t="str">
        <f>IF(OR(ISBLANK($I104), ISBLANK($E104)),"",INDEX(F_Kategoriak!M$2:M$111, MATCH($K104, F_Kategoriak!$A$2:$A$111, 0)))</f>
        <v/>
      </c>
      <c r="O104" s="128" t="str">
        <f>IF(OR(ISBLANK($I104), ISBLANK($E104)),"",INDEX(F_Kategoriak!N$2:N$111, MATCH($K104, F_Kategoriak!$A$2:$A$111, 0)))</f>
        <v/>
      </c>
    </row>
    <row r="105" spans="1:15" customFormat="1" x14ac:dyDescent="0.25">
      <c r="A105" s="87"/>
      <c r="B105" s="56"/>
      <c r="C105" s="56"/>
      <c r="D105" s="58"/>
      <c r="E105" s="63"/>
      <c r="F105" s="41" t="str">
        <f t="shared" si="6"/>
        <v/>
      </c>
      <c r="G105" s="41" t="str">
        <f t="shared" si="4"/>
        <v/>
      </c>
      <c r="H105" s="41" t="str">
        <f t="shared" si="5"/>
        <v/>
      </c>
      <c r="I105" s="41" t="str">
        <f>IF(A105="","",INDEX('1. Registration summary'!$D$3:$D$50,MATCH($A105,'1. Registration summary'!$A$3:$A$50,0)))</f>
        <v/>
      </c>
      <c r="J105" s="41" t="str">
        <f t="shared" si="7"/>
        <v/>
      </c>
      <c r="K105" s="41" t="str">
        <f>IF(OR(ISBLANK($I105), ISBLANK($E105)),"",INDEX(F_Kategoriak!$A$2:$A$111, MATCH($I105, F_Kategoriak!$E$2:$E$111, 0)))</f>
        <v/>
      </c>
      <c r="L105" s="41" t="str">
        <f>IF(OR(ISBLANK($I105), ISBLANK($E105)),"",INDEX(F_Kategoriak!I$2:I$111, MATCH($K105, F_Kategoriak!$A$2:$A$111, 0)))</f>
        <v/>
      </c>
      <c r="M105" s="41" t="str">
        <f>IF(OR(ISBLANK($I105), ISBLANK($E105)),"",INDEX(F_Kategoriak!J$2:J$111, MATCH($K105, F_Kategoriak!$A$2:$A$111, 0)))</f>
        <v/>
      </c>
      <c r="N105" s="41" t="str">
        <f>IF(OR(ISBLANK($I105), ISBLANK($E105)),"",INDEX(F_Kategoriak!M$2:M$111, MATCH($K105, F_Kategoriak!$A$2:$A$111, 0)))</f>
        <v/>
      </c>
      <c r="O105" s="128" t="str">
        <f>IF(OR(ISBLANK($I105), ISBLANK($E105)),"",INDEX(F_Kategoriak!N$2:N$111, MATCH($K105, F_Kategoriak!$A$2:$A$111, 0)))</f>
        <v/>
      </c>
    </row>
    <row r="106" spans="1:15" customFormat="1" x14ac:dyDescent="0.25">
      <c r="A106" s="87"/>
      <c r="B106" s="56"/>
      <c r="C106" s="56"/>
      <c r="D106" s="58"/>
      <c r="E106" s="63"/>
      <c r="F106" s="41" t="str">
        <f t="shared" si="6"/>
        <v/>
      </c>
      <c r="G106" s="41" t="str">
        <f t="shared" si="4"/>
        <v/>
      </c>
      <c r="H106" s="41" t="str">
        <f t="shared" si="5"/>
        <v/>
      </c>
      <c r="I106" s="41" t="str">
        <f>IF(A106="","",INDEX('1. Registration summary'!$D$3:$D$50,MATCH($A106,'1. Registration summary'!$A$3:$A$50,0)))</f>
        <v/>
      </c>
      <c r="J106" s="41" t="str">
        <f t="shared" si="7"/>
        <v/>
      </c>
      <c r="K106" s="41" t="str">
        <f>IF(OR(ISBLANK($I106), ISBLANK($E106)),"",INDEX(F_Kategoriak!$A$2:$A$111, MATCH($I106, F_Kategoriak!$E$2:$E$111, 0)))</f>
        <v/>
      </c>
      <c r="L106" s="41" t="str">
        <f>IF(OR(ISBLANK($I106), ISBLANK($E106)),"",INDEX(F_Kategoriak!I$2:I$111, MATCH($K106, F_Kategoriak!$A$2:$A$111, 0)))</f>
        <v/>
      </c>
      <c r="M106" s="41" t="str">
        <f>IF(OR(ISBLANK($I106), ISBLANK($E106)),"",INDEX(F_Kategoriak!J$2:J$111, MATCH($K106, F_Kategoriak!$A$2:$A$111, 0)))</f>
        <v/>
      </c>
      <c r="N106" s="41" t="str">
        <f>IF(OR(ISBLANK($I106), ISBLANK($E106)),"",INDEX(F_Kategoriak!M$2:M$111, MATCH($K106, F_Kategoriak!$A$2:$A$111, 0)))</f>
        <v/>
      </c>
      <c r="O106" s="128" t="str">
        <f>IF(OR(ISBLANK($I106), ISBLANK($E106)),"",INDEX(F_Kategoriak!N$2:N$111, MATCH($K106, F_Kategoriak!$A$2:$A$111, 0)))</f>
        <v/>
      </c>
    </row>
    <row r="107" spans="1:15" customFormat="1" x14ac:dyDescent="0.25">
      <c r="A107" s="87"/>
      <c r="B107" s="56"/>
      <c r="C107" s="56"/>
      <c r="D107" s="58"/>
      <c r="E107" s="63"/>
      <c r="F107" s="41" t="str">
        <f t="shared" si="6"/>
        <v/>
      </c>
      <c r="G107" s="41" t="str">
        <f t="shared" si="4"/>
        <v/>
      </c>
      <c r="H107" s="41" t="str">
        <f t="shared" si="5"/>
        <v/>
      </c>
      <c r="I107" s="41" t="str">
        <f>IF(A107="","",INDEX('1. Registration summary'!$D$3:$D$50,MATCH($A107,'1. Registration summary'!$A$3:$A$50,0)))</f>
        <v/>
      </c>
      <c r="J107" s="41" t="str">
        <f t="shared" si="7"/>
        <v/>
      </c>
      <c r="K107" s="41" t="str">
        <f>IF(OR(ISBLANK($I107), ISBLANK($E107)),"",INDEX(F_Kategoriak!$A$2:$A$111, MATCH($I107, F_Kategoriak!$E$2:$E$111, 0)))</f>
        <v/>
      </c>
      <c r="L107" s="41" t="str">
        <f>IF(OR(ISBLANK($I107), ISBLANK($E107)),"",INDEX(F_Kategoriak!I$2:I$111, MATCH($K107, F_Kategoriak!$A$2:$A$111, 0)))</f>
        <v/>
      </c>
      <c r="M107" s="41" t="str">
        <f>IF(OR(ISBLANK($I107), ISBLANK($E107)),"",INDEX(F_Kategoriak!J$2:J$111, MATCH($K107, F_Kategoriak!$A$2:$A$111, 0)))</f>
        <v/>
      </c>
      <c r="N107" s="41" t="str">
        <f>IF(OR(ISBLANK($I107), ISBLANK($E107)),"",INDEX(F_Kategoriak!M$2:M$111, MATCH($K107, F_Kategoriak!$A$2:$A$111, 0)))</f>
        <v/>
      </c>
      <c r="O107" s="128" t="str">
        <f>IF(OR(ISBLANK($I107), ISBLANK($E107)),"",INDEX(F_Kategoriak!N$2:N$111, MATCH($K107, F_Kategoriak!$A$2:$A$111, 0)))</f>
        <v/>
      </c>
    </row>
    <row r="108" spans="1:15" customFormat="1" x14ac:dyDescent="0.25">
      <c r="A108" s="87"/>
      <c r="B108" s="56"/>
      <c r="C108" s="56"/>
      <c r="D108" s="58"/>
      <c r="E108" s="63"/>
      <c r="F108" s="41" t="str">
        <f t="shared" si="6"/>
        <v/>
      </c>
      <c r="G108" s="41" t="str">
        <f t="shared" si="4"/>
        <v/>
      </c>
      <c r="H108" s="41" t="str">
        <f t="shared" si="5"/>
        <v/>
      </c>
      <c r="I108" s="41" t="str">
        <f>IF(A108="","",INDEX('1. Registration summary'!$D$3:$D$50,MATCH($A108,'1. Registration summary'!$A$3:$A$50,0)))</f>
        <v/>
      </c>
      <c r="J108" s="41" t="str">
        <f t="shared" si="7"/>
        <v/>
      </c>
      <c r="K108" s="41" t="str">
        <f>IF(OR(ISBLANK($I108), ISBLANK($E108)),"",INDEX(F_Kategoriak!$A$2:$A$111, MATCH($I108, F_Kategoriak!$E$2:$E$111, 0)))</f>
        <v/>
      </c>
      <c r="L108" s="41" t="str">
        <f>IF(OR(ISBLANK($I108), ISBLANK($E108)),"",INDEX(F_Kategoriak!I$2:I$111, MATCH($K108, F_Kategoriak!$A$2:$A$111, 0)))</f>
        <v/>
      </c>
      <c r="M108" s="41" t="str">
        <f>IF(OR(ISBLANK($I108), ISBLANK($E108)),"",INDEX(F_Kategoriak!J$2:J$111, MATCH($K108, F_Kategoriak!$A$2:$A$111, 0)))</f>
        <v/>
      </c>
      <c r="N108" s="41" t="str">
        <f>IF(OR(ISBLANK($I108), ISBLANK($E108)),"",INDEX(F_Kategoriak!M$2:M$111, MATCH($K108, F_Kategoriak!$A$2:$A$111, 0)))</f>
        <v/>
      </c>
      <c r="O108" s="128" t="str">
        <f>IF(OR(ISBLANK($I108), ISBLANK($E108)),"",INDEX(F_Kategoriak!N$2:N$111, MATCH($K108, F_Kategoriak!$A$2:$A$111, 0)))</f>
        <v/>
      </c>
    </row>
    <row r="109" spans="1:15" customFormat="1" x14ac:dyDescent="0.25">
      <c r="A109" s="87"/>
      <c r="B109" s="56"/>
      <c r="C109" s="56"/>
      <c r="D109" s="58"/>
      <c r="E109" s="63"/>
      <c r="F109" s="41" t="str">
        <f t="shared" si="6"/>
        <v/>
      </c>
      <c r="G109" s="41" t="str">
        <f t="shared" si="4"/>
        <v/>
      </c>
      <c r="H109" s="41" t="str">
        <f t="shared" si="5"/>
        <v/>
      </c>
      <c r="I109" s="41" t="str">
        <f>IF(A109="","",INDEX('1. Registration summary'!$D$3:$D$50,MATCH($A109,'1. Registration summary'!$A$3:$A$50,0)))</f>
        <v/>
      </c>
      <c r="J109" s="41" t="str">
        <f t="shared" si="7"/>
        <v/>
      </c>
      <c r="K109" s="41" t="str">
        <f>IF(OR(ISBLANK($I109), ISBLANK($E109)),"",INDEX(F_Kategoriak!$A$2:$A$111, MATCH($I109, F_Kategoriak!$E$2:$E$111, 0)))</f>
        <v/>
      </c>
      <c r="L109" s="41" t="str">
        <f>IF(OR(ISBLANK($I109), ISBLANK($E109)),"",INDEX(F_Kategoriak!I$2:I$111, MATCH($K109, F_Kategoriak!$A$2:$A$111, 0)))</f>
        <v/>
      </c>
      <c r="M109" s="41" t="str">
        <f>IF(OR(ISBLANK($I109), ISBLANK($E109)),"",INDEX(F_Kategoriak!J$2:J$111, MATCH($K109, F_Kategoriak!$A$2:$A$111, 0)))</f>
        <v/>
      </c>
      <c r="N109" s="41" t="str">
        <f>IF(OR(ISBLANK($I109), ISBLANK($E109)),"",INDEX(F_Kategoriak!M$2:M$111, MATCH($K109, F_Kategoriak!$A$2:$A$111, 0)))</f>
        <v/>
      </c>
      <c r="O109" s="128" t="str">
        <f>IF(OR(ISBLANK($I109), ISBLANK($E109)),"",INDEX(F_Kategoriak!N$2:N$111, MATCH($K109, F_Kategoriak!$A$2:$A$111, 0)))</f>
        <v/>
      </c>
    </row>
    <row r="110" spans="1:15" customFormat="1" x14ac:dyDescent="0.25">
      <c r="A110" s="87"/>
      <c r="B110" s="56"/>
      <c r="C110" s="56"/>
      <c r="D110" s="58"/>
      <c r="E110" s="63"/>
      <c r="F110" s="41" t="str">
        <f t="shared" si="6"/>
        <v/>
      </c>
      <c r="G110" s="41" t="str">
        <f t="shared" si="4"/>
        <v/>
      </c>
      <c r="H110" s="41" t="str">
        <f t="shared" si="5"/>
        <v/>
      </c>
      <c r="I110" s="41" t="str">
        <f>IF(A110="","",INDEX('1. Registration summary'!$D$3:$D$50,MATCH($A110,'1. Registration summary'!$A$3:$A$50,0)))</f>
        <v/>
      </c>
      <c r="J110" s="41" t="str">
        <f t="shared" si="7"/>
        <v/>
      </c>
      <c r="K110" s="41" t="str">
        <f>IF(OR(ISBLANK($I110), ISBLANK($E110)),"",INDEX(F_Kategoriak!$A$2:$A$111, MATCH($I110, F_Kategoriak!$E$2:$E$111, 0)))</f>
        <v/>
      </c>
      <c r="L110" s="41" t="str">
        <f>IF(OR(ISBLANK($I110), ISBLANK($E110)),"",INDEX(F_Kategoriak!I$2:I$111, MATCH($K110, F_Kategoriak!$A$2:$A$111, 0)))</f>
        <v/>
      </c>
      <c r="M110" s="41" t="str">
        <f>IF(OR(ISBLANK($I110), ISBLANK($E110)),"",INDEX(F_Kategoriak!J$2:J$111, MATCH($K110, F_Kategoriak!$A$2:$A$111, 0)))</f>
        <v/>
      </c>
      <c r="N110" s="41" t="str">
        <f>IF(OR(ISBLANK($I110), ISBLANK($E110)),"",INDEX(F_Kategoriak!M$2:M$111, MATCH($K110, F_Kategoriak!$A$2:$A$111, 0)))</f>
        <v/>
      </c>
      <c r="O110" s="128" t="str">
        <f>IF(OR(ISBLANK($I110), ISBLANK($E110)),"",INDEX(F_Kategoriak!N$2:N$111, MATCH($K110, F_Kategoriak!$A$2:$A$111, 0)))</f>
        <v/>
      </c>
    </row>
    <row r="111" spans="1:15" customFormat="1" x14ac:dyDescent="0.25">
      <c r="A111" s="87"/>
      <c r="B111" s="56"/>
      <c r="C111" s="56"/>
      <c r="D111" s="58"/>
      <c r="E111" s="63"/>
      <c r="F111" s="41" t="str">
        <f t="shared" si="6"/>
        <v/>
      </c>
      <c r="G111" s="41" t="str">
        <f t="shared" si="4"/>
        <v/>
      </c>
      <c r="H111" s="41" t="str">
        <f t="shared" si="5"/>
        <v/>
      </c>
      <c r="I111" s="41" t="str">
        <f>IF(A111="","",INDEX('1. Registration summary'!$D$3:$D$50,MATCH($A111,'1. Registration summary'!$A$3:$A$50,0)))</f>
        <v/>
      </c>
      <c r="J111" s="41" t="str">
        <f t="shared" si="7"/>
        <v/>
      </c>
      <c r="K111" s="41" t="str">
        <f>IF(OR(ISBLANK($I111), ISBLANK($E111)),"",INDEX(F_Kategoriak!$A$2:$A$111, MATCH($I111, F_Kategoriak!$E$2:$E$111, 0)))</f>
        <v/>
      </c>
      <c r="L111" s="41" t="str">
        <f>IF(OR(ISBLANK($I111), ISBLANK($E111)),"",INDEX(F_Kategoriak!I$2:I$111, MATCH($K111, F_Kategoriak!$A$2:$A$111, 0)))</f>
        <v/>
      </c>
      <c r="M111" s="41" t="str">
        <f>IF(OR(ISBLANK($I111), ISBLANK($E111)),"",INDEX(F_Kategoriak!J$2:J$111, MATCH($K111, F_Kategoriak!$A$2:$A$111, 0)))</f>
        <v/>
      </c>
      <c r="N111" s="41" t="str">
        <f>IF(OR(ISBLANK($I111), ISBLANK($E111)),"",INDEX(F_Kategoriak!M$2:M$111, MATCH($K111, F_Kategoriak!$A$2:$A$111, 0)))</f>
        <v/>
      </c>
      <c r="O111" s="128" t="str">
        <f>IF(OR(ISBLANK($I111), ISBLANK($E111)),"",INDEX(F_Kategoriak!N$2:N$111, MATCH($K111, F_Kategoriak!$A$2:$A$111, 0)))</f>
        <v/>
      </c>
    </row>
    <row r="112" spans="1:15" customFormat="1" x14ac:dyDescent="0.25">
      <c r="A112" s="87"/>
      <c r="B112" s="56"/>
      <c r="C112" s="56"/>
      <c r="D112" s="58"/>
      <c r="E112" s="63"/>
      <c r="F112" s="41" t="str">
        <f t="shared" si="6"/>
        <v/>
      </c>
      <c r="G112" s="41" t="str">
        <f t="shared" si="4"/>
        <v/>
      </c>
      <c r="H112" s="41" t="str">
        <f t="shared" si="5"/>
        <v/>
      </c>
      <c r="I112" s="41" t="str">
        <f>IF(A112="","",INDEX('1. Registration summary'!$D$3:$D$50,MATCH($A112,'1. Registration summary'!$A$3:$A$50,0)))</f>
        <v/>
      </c>
      <c r="J112" s="41" t="str">
        <f t="shared" si="7"/>
        <v/>
      </c>
      <c r="K112" s="41" t="str">
        <f>IF(OR(ISBLANK($I112), ISBLANK($E112)),"",INDEX(F_Kategoriak!$A$2:$A$111, MATCH($I112, F_Kategoriak!$E$2:$E$111, 0)))</f>
        <v/>
      </c>
      <c r="L112" s="41" t="str">
        <f>IF(OR(ISBLANK($I112), ISBLANK($E112)),"",INDEX(F_Kategoriak!I$2:I$111, MATCH($K112, F_Kategoriak!$A$2:$A$111, 0)))</f>
        <v/>
      </c>
      <c r="M112" s="41" t="str">
        <f>IF(OR(ISBLANK($I112), ISBLANK($E112)),"",INDEX(F_Kategoriak!J$2:J$111, MATCH($K112, F_Kategoriak!$A$2:$A$111, 0)))</f>
        <v/>
      </c>
      <c r="N112" s="41" t="str">
        <f>IF(OR(ISBLANK($I112), ISBLANK($E112)),"",INDEX(F_Kategoriak!M$2:M$111, MATCH($K112, F_Kategoriak!$A$2:$A$111, 0)))</f>
        <v/>
      </c>
      <c r="O112" s="128" t="str">
        <f>IF(OR(ISBLANK($I112), ISBLANK($E112)),"",INDEX(F_Kategoriak!N$2:N$111, MATCH($K112, F_Kategoriak!$A$2:$A$111, 0)))</f>
        <v/>
      </c>
    </row>
    <row r="113" spans="1:15" customFormat="1" x14ac:dyDescent="0.25">
      <c r="A113" s="87"/>
      <c r="B113" s="56"/>
      <c r="C113" s="56"/>
      <c r="D113" s="58"/>
      <c r="E113" s="63"/>
      <c r="F113" s="41" t="str">
        <f t="shared" si="6"/>
        <v/>
      </c>
      <c r="G113" s="41" t="str">
        <f t="shared" si="4"/>
        <v/>
      </c>
      <c r="H113" s="41" t="str">
        <f t="shared" si="5"/>
        <v/>
      </c>
      <c r="I113" s="41" t="str">
        <f>IF(A113="","",INDEX('1. Registration summary'!$D$3:$D$50,MATCH($A113,'1. Registration summary'!$A$3:$A$50,0)))</f>
        <v/>
      </c>
      <c r="J113" s="41" t="str">
        <f t="shared" si="7"/>
        <v/>
      </c>
      <c r="K113" s="41" t="str">
        <f>IF(OR(ISBLANK($I113), ISBLANK($E113)),"",INDEX(F_Kategoriak!$A$2:$A$111, MATCH($I113, F_Kategoriak!$E$2:$E$111, 0)))</f>
        <v/>
      </c>
      <c r="L113" s="41" t="str">
        <f>IF(OR(ISBLANK($I113), ISBLANK($E113)),"",INDEX(F_Kategoriak!I$2:I$111, MATCH($K113, F_Kategoriak!$A$2:$A$111, 0)))</f>
        <v/>
      </c>
      <c r="M113" s="41" t="str">
        <f>IF(OR(ISBLANK($I113), ISBLANK($E113)),"",INDEX(F_Kategoriak!J$2:J$111, MATCH($K113, F_Kategoriak!$A$2:$A$111, 0)))</f>
        <v/>
      </c>
      <c r="N113" s="41" t="str">
        <f>IF(OR(ISBLANK($I113), ISBLANK($E113)),"",INDEX(F_Kategoriak!M$2:M$111, MATCH($K113, F_Kategoriak!$A$2:$A$111, 0)))</f>
        <v/>
      </c>
      <c r="O113" s="128" t="str">
        <f>IF(OR(ISBLANK($I113), ISBLANK($E113)),"",INDEX(F_Kategoriak!N$2:N$111, MATCH($K113, F_Kategoriak!$A$2:$A$111, 0)))</f>
        <v/>
      </c>
    </row>
    <row r="114" spans="1:15" customFormat="1" x14ac:dyDescent="0.25">
      <c r="A114" s="87"/>
      <c r="B114" s="56"/>
      <c r="C114" s="56"/>
      <c r="D114" s="58"/>
      <c r="E114" s="63"/>
      <c r="F114" s="41" t="str">
        <f t="shared" si="6"/>
        <v/>
      </c>
      <c r="G114" s="41" t="str">
        <f t="shared" si="4"/>
        <v/>
      </c>
      <c r="H114" s="41" t="str">
        <f t="shared" si="5"/>
        <v/>
      </c>
      <c r="I114" s="41" t="str">
        <f>IF(A114="","",INDEX('1. Registration summary'!$D$3:$D$50,MATCH($A114,'1. Registration summary'!$A$3:$A$50,0)))</f>
        <v/>
      </c>
      <c r="J114" s="41" t="str">
        <f t="shared" si="7"/>
        <v/>
      </c>
      <c r="K114" s="41" t="str">
        <f>IF(OR(ISBLANK($I114), ISBLANK($E114)),"",INDEX(F_Kategoriak!$A$2:$A$111, MATCH($I114, F_Kategoriak!$E$2:$E$111, 0)))</f>
        <v/>
      </c>
      <c r="L114" s="41" t="str">
        <f>IF(OR(ISBLANK($I114), ISBLANK($E114)),"",INDEX(F_Kategoriak!I$2:I$111, MATCH($K114, F_Kategoriak!$A$2:$A$111, 0)))</f>
        <v/>
      </c>
      <c r="M114" s="41" t="str">
        <f>IF(OR(ISBLANK($I114), ISBLANK($E114)),"",INDEX(F_Kategoriak!J$2:J$111, MATCH($K114, F_Kategoriak!$A$2:$A$111, 0)))</f>
        <v/>
      </c>
      <c r="N114" s="41" t="str">
        <f>IF(OR(ISBLANK($I114), ISBLANK($E114)),"",INDEX(F_Kategoriak!M$2:M$111, MATCH($K114, F_Kategoriak!$A$2:$A$111, 0)))</f>
        <v/>
      </c>
      <c r="O114" s="128" t="str">
        <f>IF(OR(ISBLANK($I114), ISBLANK($E114)),"",INDEX(F_Kategoriak!N$2:N$111, MATCH($K114, F_Kategoriak!$A$2:$A$111, 0)))</f>
        <v/>
      </c>
    </row>
    <row r="115" spans="1:15" customFormat="1" x14ac:dyDescent="0.25">
      <c r="A115" s="87"/>
      <c r="B115" s="56"/>
      <c r="C115" s="56"/>
      <c r="D115" s="58"/>
      <c r="E115" s="63"/>
      <c r="F115" s="41" t="str">
        <f t="shared" si="6"/>
        <v/>
      </c>
      <c r="G115" s="41" t="str">
        <f t="shared" si="4"/>
        <v/>
      </c>
      <c r="H115" s="41" t="str">
        <f t="shared" si="5"/>
        <v/>
      </c>
      <c r="I115" s="41" t="str">
        <f>IF(A115="","",INDEX('1. Registration summary'!$D$3:$D$50,MATCH($A115,'1. Registration summary'!$A$3:$A$50,0)))</f>
        <v/>
      </c>
      <c r="J115" s="41" t="str">
        <f t="shared" si="7"/>
        <v/>
      </c>
      <c r="K115" s="41" t="str">
        <f>IF(OR(ISBLANK($I115), ISBLANK($E115)),"",INDEX(F_Kategoriak!$A$2:$A$111, MATCH($I115, F_Kategoriak!$E$2:$E$111, 0)))</f>
        <v/>
      </c>
      <c r="L115" s="41" t="str">
        <f>IF(OR(ISBLANK($I115), ISBLANK($E115)),"",INDEX(F_Kategoriak!I$2:I$111, MATCH($K115, F_Kategoriak!$A$2:$A$111, 0)))</f>
        <v/>
      </c>
      <c r="M115" s="41" t="str">
        <f>IF(OR(ISBLANK($I115), ISBLANK($E115)),"",INDEX(F_Kategoriak!J$2:J$111, MATCH($K115, F_Kategoriak!$A$2:$A$111, 0)))</f>
        <v/>
      </c>
      <c r="N115" s="41" t="str">
        <f>IF(OR(ISBLANK($I115), ISBLANK($E115)),"",INDEX(F_Kategoriak!M$2:M$111, MATCH($K115, F_Kategoriak!$A$2:$A$111, 0)))</f>
        <v/>
      </c>
      <c r="O115" s="128" t="str">
        <f>IF(OR(ISBLANK($I115), ISBLANK($E115)),"",INDEX(F_Kategoriak!N$2:N$111, MATCH($K115, F_Kategoriak!$A$2:$A$111, 0)))</f>
        <v/>
      </c>
    </row>
    <row r="116" spans="1:15" customFormat="1" x14ac:dyDescent="0.25">
      <c r="A116" s="87"/>
      <c r="B116" s="56"/>
      <c r="C116" s="56"/>
      <c r="D116" s="58"/>
      <c r="E116" s="63"/>
      <c r="F116" s="41" t="str">
        <f t="shared" si="6"/>
        <v/>
      </c>
      <c r="G116" s="41" t="str">
        <f t="shared" si="4"/>
        <v/>
      </c>
      <c r="H116" s="41" t="str">
        <f t="shared" si="5"/>
        <v/>
      </c>
      <c r="I116" s="41" t="str">
        <f>IF(A116="","",INDEX('1. Registration summary'!$D$3:$D$50,MATCH($A116,'1. Registration summary'!$A$3:$A$50,0)))</f>
        <v/>
      </c>
      <c r="J116" s="41" t="str">
        <f t="shared" si="7"/>
        <v/>
      </c>
      <c r="K116" s="41" t="str">
        <f>IF(OR(ISBLANK($I116), ISBLANK($E116)),"",INDEX(F_Kategoriak!$A$2:$A$111, MATCH($I116, F_Kategoriak!$E$2:$E$111, 0)))</f>
        <v/>
      </c>
      <c r="L116" s="41" t="str">
        <f>IF(OR(ISBLANK($I116), ISBLANK($E116)),"",INDEX(F_Kategoriak!I$2:I$111, MATCH($K116, F_Kategoriak!$A$2:$A$111, 0)))</f>
        <v/>
      </c>
      <c r="M116" s="41" t="str">
        <f>IF(OR(ISBLANK($I116), ISBLANK($E116)),"",INDEX(F_Kategoriak!J$2:J$111, MATCH($K116, F_Kategoriak!$A$2:$A$111, 0)))</f>
        <v/>
      </c>
      <c r="N116" s="41" t="str">
        <f>IF(OR(ISBLANK($I116), ISBLANK($E116)),"",INDEX(F_Kategoriak!M$2:M$111, MATCH($K116, F_Kategoriak!$A$2:$A$111, 0)))</f>
        <v/>
      </c>
      <c r="O116" s="128" t="str">
        <f>IF(OR(ISBLANK($I116), ISBLANK($E116)),"",INDEX(F_Kategoriak!N$2:N$111, MATCH($K116, F_Kategoriak!$A$2:$A$111, 0)))</f>
        <v/>
      </c>
    </row>
    <row r="117" spans="1:15" customFormat="1" x14ac:dyDescent="0.25">
      <c r="A117" s="87"/>
      <c r="B117" s="56"/>
      <c r="C117" s="56"/>
      <c r="D117" s="58"/>
      <c r="E117" s="63"/>
      <c r="F117" s="41" t="str">
        <f t="shared" si="6"/>
        <v/>
      </c>
      <c r="G117" s="41" t="str">
        <f t="shared" si="4"/>
        <v/>
      </c>
      <c r="H117" s="41" t="str">
        <f t="shared" si="5"/>
        <v/>
      </c>
      <c r="I117" s="41" t="str">
        <f>IF(A117="","",INDEX('1. Registration summary'!$D$3:$D$50,MATCH($A117,'1. Registration summary'!$A$3:$A$50,0)))</f>
        <v/>
      </c>
      <c r="J117" s="41" t="str">
        <f t="shared" si="7"/>
        <v/>
      </c>
      <c r="K117" s="41" t="str">
        <f>IF(OR(ISBLANK($I117), ISBLANK($E117)),"",INDEX(F_Kategoriak!$A$2:$A$111, MATCH($I117, F_Kategoriak!$E$2:$E$111, 0)))</f>
        <v/>
      </c>
      <c r="L117" s="41" t="str">
        <f>IF(OR(ISBLANK($I117), ISBLANK($E117)),"",INDEX(F_Kategoriak!I$2:I$111, MATCH($K117, F_Kategoriak!$A$2:$A$111, 0)))</f>
        <v/>
      </c>
      <c r="M117" s="41" t="str">
        <f>IF(OR(ISBLANK($I117), ISBLANK($E117)),"",INDEX(F_Kategoriak!J$2:J$111, MATCH($K117, F_Kategoriak!$A$2:$A$111, 0)))</f>
        <v/>
      </c>
      <c r="N117" s="41" t="str">
        <f>IF(OR(ISBLANK($I117), ISBLANK($E117)),"",INDEX(F_Kategoriak!M$2:M$111, MATCH($K117, F_Kategoriak!$A$2:$A$111, 0)))</f>
        <v/>
      </c>
      <c r="O117" s="128" t="str">
        <f>IF(OR(ISBLANK($I117), ISBLANK($E117)),"",INDEX(F_Kategoriak!N$2:N$111, MATCH($K117, F_Kategoriak!$A$2:$A$111, 0)))</f>
        <v/>
      </c>
    </row>
    <row r="118" spans="1:15" customFormat="1" x14ac:dyDescent="0.25">
      <c r="A118" s="87"/>
      <c r="B118" s="56"/>
      <c r="C118" s="56"/>
      <c r="D118" s="58"/>
      <c r="E118" s="63"/>
      <c r="F118" s="41" t="str">
        <f t="shared" si="6"/>
        <v/>
      </c>
      <c r="G118" s="41" t="str">
        <f t="shared" si="4"/>
        <v/>
      </c>
      <c r="H118" s="41" t="str">
        <f t="shared" si="5"/>
        <v/>
      </c>
      <c r="I118" s="41" t="str">
        <f>IF(A118="","",INDEX('1. Registration summary'!$D$3:$D$50,MATCH($A118,'1. Registration summary'!$A$3:$A$50,0)))</f>
        <v/>
      </c>
      <c r="J118" s="41" t="str">
        <f t="shared" si="7"/>
        <v/>
      </c>
      <c r="K118" s="41" t="str">
        <f>IF(OR(ISBLANK($I118), ISBLANK($E118)),"",INDEX(F_Kategoriak!$A$2:$A$111, MATCH($I118, F_Kategoriak!$E$2:$E$111, 0)))</f>
        <v/>
      </c>
      <c r="L118" s="41" t="str">
        <f>IF(OR(ISBLANK($I118), ISBLANK($E118)),"",INDEX(F_Kategoriak!I$2:I$111, MATCH($K118, F_Kategoriak!$A$2:$A$111, 0)))</f>
        <v/>
      </c>
      <c r="M118" s="41" t="str">
        <f>IF(OR(ISBLANK($I118), ISBLANK($E118)),"",INDEX(F_Kategoriak!J$2:J$111, MATCH($K118, F_Kategoriak!$A$2:$A$111, 0)))</f>
        <v/>
      </c>
      <c r="N118" s="41" t="str">
        <f>IF(OR(ISBLANK($I118), ISBLANK($E118)),"",INDEX(F_Kategoriak!M$2:M$111, MATCH($K118, F_Kategoriak!$A$2:$A$111, 0)))</f>
        <v/>
      </c>
      <c r="O118" s="128" t="str">
        <f>IF(OR(ISBLANK($I118), ISBLANK($E118)),"",INDEX(F_Kategoriak!N$2:N$111, MATCH($K118, F_Kategoriak!$A$2:$A$111, 0)))</f>
        <v/>
      </c>
    </row>
    <row r="119" spans="1:15" customFormat="1" x14ac:dyDescent="0.25">
      <c r="A119" s="87"/>
      <c r="B119" s="56"/>
      <c r="C119" s="56"/>
      <c r="D119" s="58"/>
      <c r="E119" s="63"/>
      <c r="F119" s="41" t="str">
        <f t="shared" si="6"/>
        <v/>
      </c>
      <c r="G119" s="41" t="str">
        <f t="shared" si="4"/>
        <v/>
      </c>
      <c r="H119" s="41" t="str">
        <f t="shared" si="5"/>
        <v/>
      </c>
      <c r="I119" s="41" t="str">
        <f>IF(A119="","",INDEX('1. Registration summary'!$D$3:$D$50,MATCH($A119,'1. Registration summary'!$A$3:$A$50,0)))</f>
        <v/>
      </c>
      <c r="J119" s="41" t="str">
        <f t="shared" si="7"/>
        <v/>
      </c>
      <c r="K119" s="41" t="str">
        <f>IF(OR(ISBLANK($I119), ISBLANK($E119)),"",INDEX(F_Kategoriak!$A$2:$A$111, MATCH($I119, F_Kategoriak!$E$2:$E$111, 0)))</f>
        <v/>
      </c>
      <c r="L119" s="41" t="str">
        <f>IF(OR(ISBLANK($I119), ISBLANK($E119)),"",INDEX(F_Kategoriak!I$2:I$111, MATCH($K119, F_Kategoriak!$A$2:$A$111, 0)))</f>
        <v/>
      </c>
      <c r="M119" s="41" t="str">
        <f>IF(OR(ISBLANK($I119), ISBLANK($E119)),"",INDEX(F_Kategoriak!J$2:J$111, MATCH($K119, F_Kategoriak!$A$2:$A$111, 0)))</f>
        <v/>
      </c>
      <c r="N119" s="41" t="str">
        <f>IF(OR(ISBLANK($I119), ISBLANK($E119)),"",INDEX(F_Kategoriak!M$2:M$111, MATCH($K119, F_Kategoriak!$A$2:$A$111, 0)))</f>
        <v/>
      </c>
      <c r="O119" s="128" t="str">
        <f>IF(OR(ISBLANK($I119), ISBLANK($E119)),"",INDEX(F_Kategoriak!N$2:N$111, MATCH($K119, F_Kategoriak!$A$2:$A$111, 0)))</f>
        <v/>
      </c>
    </row>
    <row r="120" spans="1:15" customFormat="1" x14ac:dyDescent="0.25">
      <c r="A120" s="87"/>
      <c r="B120" s="56"/>
      <c r="C120" s="56"/>
      <c r="D120" s="58"/>
      <c r="E120" s="63"/>
      <c r="F120" s="41" t="str">
        <f t="shared" si="6"/>
        <v/>
      </c>
      <c r="G120" s="41" t="str">
        <f t="shared" si="4"/>
        <v/>
      </c>
      <c r="H120" s="41" t="str">
        <f t="shared" si="5"/>
        <v/>
      </c>
      <c r="I120" s="41" t="str">
        <f>IF(A120="","",INDEX('1. Registration summary'!$D$3:$D$50,MATCH($A120,'1. Registration summary'!$A$3:$A$50,0)))</f>
        <v/>
      </c>
      <c r="J120" s="41" t="str">
        <f t="shared" si="7"/>
        <v/>
      </c>
      <c r="K120" s="41" t="str">
        <f>IF(OR(ISBLANK($I120), ISBLANK($E120)),"",INDEX(F_Kategoriak!$A$2:$A$111, MATCH($I120, F_Kategoriak!$E$2:$E$111, 0)))</f>
        <v/>
      </c>
      <c r="L120" s="41" t="str">
        <f>IF(OR(ISBLANK($I120), ISBLANK($E120)),"",INDEX(F_Kategoriak!I$2:I$111, MATCH($K120, F_Kategoriak!$A$2:$A$111, 0)))</f>
        <v/>
      </c>
      <c r="M120" s="41" t="str">
        <f>IF(OR(ISBLANK($I120), ISBLANK($E120)),"",INDEX(F_Kategoriak!J$2:J$111, MATCH($K120, F_Kategoriak!$A$2:$A$111, 0)))</f>
        <v/>
      </c>
      <c r="N120" s="41" t="str">
        <f>IF(OR(ISBLANK($I120), ISBLANK($E120)),"",INDEX(F_Kategoriak!M$2:M$111, MATCH($K120, F_Kategoriak!$A$2:$A$111, 0)))</f>
        <v/>
      </c>
      <c r="O120" s="128" t="str">
        <f>IF(OR(ISBLANK($I120), ISBLANK($E120)),"",INDEX(F_Kategoriak!N$2:N$111, MATCH($K120, F_Kategoriak!$A$2:$A$111, 0)))</f>
        <v/>
      </c>
    </row>
    <row r="121" spans="1:15" customFormat="1" x14ac:dyDescent="0.25">
      <c r="A121" s="87"/>
      <c r="B121" s="56"/>
      <c r="C121" s="56"/>
      <c r="D121" s="58"/>
      <c r="E121" s="63"/>
      <c r="F121" s="41" t="str">
        <f t="shared" si="6"/>
        <v/>
      </c>
      <c r="G121" s="41" t="str">
        <f t="shared" si="4"/>
        <v/>
      </c>
      <c r="H121" s="41" t="str">
        <f t="shared" si="5"/>
        <v/>
      </c>
      <c r="I121" s="41" t="str">
        <f>IF(A121="","",INDEX('1. Registration summary'!$D$3:$D$50,MATCH($A121,'1. Registration summary'!$A$3:$A$50,0)))</f>
        <v/>
      </c>
      <c r="J121" s="41" t="str">
        <f t="shared" si="7"/>
        <v/>
      </c>
      <c r="K121" s="41" t="str">
        <f>IF(OR(ISBLANK($I121), ISBLANK($E121)),"",INDEX(F_Kategoriak!$A$2:$A$111, MATCH($I121, F_Kategoriak!$E$2:$E$111, 0)))</f>
        <v/>
      </c>
      <c r="L121" s="41" t="str">
        <f>IF(OR(ISBLANK($I121), ISBLANK($E121)),"",INDEX(F_Kategoriak!I$2:I$111, MATCH($K121, F_Kategoriak!$A$2:$A$111, 0)))</f>
        <v/>
      </c>
      <c r="M121" s="41" t="str">
        <f>IF(OR(ISBLANK($I121), ISBLANK($E121)),"",INDEX(F_Kategoriak!J$2:J$111, MATCH($K121, F_Kategoriak!$A$2:$A$111, 0)))</f>
        <v/>
      </c>
      <c r="N121" s="41" t="str">
        <f>IF(OR(ISBLANK($I121), ISBLANK($E121)),"",INDEX(F_Kategoriak!M$2:M$111, MATCH($K121, F_Kategoriak!$A$2:$A$111, 0)))</f>
        <v/>
      </c>
      <c r="O121" s="128" t="str">
        <f>IF(OR(ISBLANK($I121), ISBLANK($E121)),"",INDEX(F_Kategoriak!N$2:N$111, MATCH($K121, F_Kategoriak!$A$2:$A$111, 0)))</f>
        <v/>
      </c>
    </row>
    <row r="122" spans="1:15" customFormat="1" x14ac:dyDescent="0.25">
      <c r="A122" s="87"/>
      <c r="B122" s="56"/>
      <c r="C122" s="56"/>
      <c r="D122" s="58"/>
      <c r="E122" s="63"/>
      <c r="F122" s="41" t="str">
        <f t="shared" si="6"/>
        <v/>
      </c>
      <c r="G122" s="41" t="str">
        <f t="shared" si="4"/>
        <v/>
      </c>
      <c r="H122" s="41" t="str">
        <f t="shared" si="5"/>
        <v/>
      </c>
      <c r="I122" s="41" t="str">
        <f>IF(A122="","",INDEX('1. Registration summary'!$D$3:$D$50,MATCH($A122,'1. Registration summary'!$A$3:$A$50,0)))</f>
        <v/>
      </c>
      <c r="J122" s="41" t="str">
        <f t="shared" si="7"/>
        <v/>
      </c>
      <c r="K122" s="41" t="str">
        <f>IF(OR(ISBLANK($I122), ISBLANK($E122)),"",INDEX(F_Kategoriak!$A$2:$A$111, MATCH($I122, F_Kategoriak!$E$2:$E$111, 0)))</f>
        <v/>
      </c>
      <c r="L122" s="41" t="str">
        <f>IF(OR(ISBLANK($I122), ISBLANK($E122)),"",INDEX(F_Kategoriak!I$2:I$111, MATCH($K122, F_Kategoriak!$A$2:$A$111, 0)))</f>
        <v/>
      </c>
      <c r="M122" s="41" t="str">
        <f>IF(OR(ISBLANK($I122), ISBLANK($E122)),"",INDEX(F_Kategoriak!J$2:J$111, MATCH($K122, F_Kategoriak!$A$2:$A$111, 0)))</f>
        <v/>
      </c>
      <c r="N122" s="41" t="str">
        <f>IF(OR(ISBLANK($I122), ISBLANK($E122)),"",INDEX(F_Kategoriak!M$2:M$111, MATCH($K122, F_Kategoriak!$A$2:$A$111, 0)))</f>
        <v/>
      </c>
      <c r="O122" s="128" t="str">
        <f>IF(OR(ISBLANK($I122), ISBLANK($E122)),"",INDEX(F_Kategoriak!N$2:N$111, MATCH($K122, F_Kategoriak!$A$2:$A$111, 0)))</f>
        <v/>
      </c>
    </row>
    <row r="123" spans="1:15" customFormat="1" x14ac:dyDescent="0.25">
      <c r="A123" s="87"/>
      <c r="B123" s="56"/>
      <c r="C123" s="56"/>
      <c r="D123" s="58"/>
      <c r="E123" s="63"/>
      <c r="F123" s="41" t="str">
        <f t="shared" si="6"/>
        <v/>
      </c>
      <c r="G123" s="41" t="str">
        <f t="shared" si="4"/>
        <v/>
      </c>
      <c r="H123" s="41" t="str">
        <f t="shared" si="5"/>
        <v/>
      </c>
      <c r="I123" s="41" t="str">
        <f>IF(A123="","",INDEX('1. Registration summary'!$D$3:$D$50,MATCH($A123,'1. Registration summary'!$A$3:$A$50,0)))</f>
        <v/>
      </c>
      <c r="J123" s="41" t="str">
        <f t="shared" si="7"/>
        <v/>
      </c>
      <c r="K123" s="41" t="str">
        <f>IF(OR(ISBLANK($I123), ISBLANK($E123)),"",INDEX(F_Kategoriak!$A$2:$A$111, MATCH($I123, F_Kategoriak!$E$2:$E$111, 0)))</f>
        <v/>
      </c>
      <c r="L123" s="41" t="str">
        <f>IF(OR(ISBLANK($I123), ISBLANK($E123)),"",INDEX(F_Kategoriak!I$2:I$111, MATCH($K123, F_Kategoriak!$A$2:$A$111, 0)))</f>
        <v/>
      </c>
      <c r="M123" s="41" t="str">
        <f>IF(OR(ISBLANK($I123), ISBLANK($E123)),"",INDEX(F_Kategoriak!J$2:J$111, MATCH($K123, F_Kategoriak!$A$2:$A$111, 0)))</f>
        <v/>
      </c>
      <c r="N123" s="41" t="str">
        <f>IF(OR(ISBLANK($I123), ISBLANK($E123)),"",INDEX(F_Kategoriak!M$2:M$111, MATCH($K123, F_Kategoriak!$A$2:$A$111, 0)))</f>
        <v/>
      </c>
      <c r="O123" s="128" t="str">
        <f>IF(OR(ISBLANK($I123), ISBLANK($E123)),"",INDEX(F_Kategoriak!N$2:N$111, MATCH($K123, F_Kategoriak!$A$2:$A$111, 0)))</f>
        <v/>
      </c>
    </row>
    <row r="124" spans="1:15" customFormat="1" x14ac:dyDescent="0.25">
      <c r="A124" s="87"/>
      <c r="B124" s="56"/>
      <c r="C124" s="56"/>
      <c r="D124" s="58"/>
      <c r="E124" s="63"/>
      <c r="F124" s="41" t="str">
        <f t="shared" si="6"/>
        <v/>
      </c>
      <c r="G124" s="41" t="str">
        <f t="shared" si="4"/>
        <v/>
      </c>
      <c r="H124" s="41" t="str">
        <f t="shared" si="5"/>
        <v/>
      </c>
      <c r="I124" s="41" t="str">
        <f>IF(A124="","",INDEX('1. Registration summary'!$D$3:$D$50,MATCH($A124,'1. Registration summary'!$A$3:$A$50,0)))</f>
        <v/>
      </c>
      <c r="J124" s="41" t="str">
        <f t="shared" si="7"/>
        <v/>
      </c>
      <c r="K124" s="41" t="str">
        <f>IF(OR(ISBLANK($I124), ISBLANK($E124)),"",INDEX(F_Kategoriak!$A$2:$A$111, MATCH($I124, F_Kategoriak!$E$2:$E$111, 0)))</f>
        <v/>
      </c>
      <c r="L124" s="41" t="str">
        <f>IF(OR(ISBLANK($I124), ISBLANK($E124)),"",INDEX(F_Kategoriak!I$2:I$111, MATCH($K124, F_Kategoriak!$A$2:$A$111, 0)))</f>
        <v/>
      </c>
      <c r="M124" s="41" t="str">
        <f>IF(OR(ISBLANK($I124), ISBLANK($E124)),"",INDEX(F_Kategoriak!J$2:J$111, MATCH($K124, F_Kategoriak!$A$2:$A$111, 0)))</f>
        <v/>
      </c>
      <c r="N124" s="41" t="str">
        <f>IF(OR(ISBLANK($I124), ISBLANK($E124)),"",INDEX(F_Kategoriak!M$2:M$111, MATCH($K124, F_Kategoriak!$A$2:$A$111, 0)))</f>
        <v/>
      </c>
      <c r="O124" s="128" t="str">
        <f>IF(OR(ISBLANK($I124), ISBLANK($E124)),"",INDEX(F_Kategoriak!N$2:N$111, MATCH($K124, F_Kategoriak!$A$2:$A$111, 0)))</f>
        <v/>
      </c>
    </row>
    <row r="125" spans="1:15" customFormat="1" x14ac:dyDescent="0.25">
      <c r="A125" s="87"/>
      <c r="B125" s="56"/>
      <c r="C125" s="56"/>
      <c r="D125" s="58"/>
      <c r="E125" s="63"/>
      <c r="F125" s="41" t="str">
        <f t="shared" si="6"/>
        <v/>
      </c>
      <c r="G125" s="41" t="str">
        <f t="shared" si="4"/>
        <v/>
      </c>
      <c r="H125" s="41" t="str">
        <f t="shared" si="5"/>
        <v/>
      </c>
      <c r="I125" s="41" t="str">
        <f>IF(A125="","",INDEX('1. Registration summary'!$D$3:$D$50,MATCH($A125,'1. Registration summary'!$A$3:$A$50,0)))</f>
        <v/>
      </c>
      <c r="J125" s="41" t="str">
        <f t="shared" si="7"/>
        <v/>
      </c>
      <c r="K125" s="41" t="str">
        <f>IF(OR(ISBLANK($I125), ISBLANK($E125)),"",INDEX(F_Kategoriak!$A$2:$A$111, MATCH($I125, F_Kategoriak!$E$2:$E$111, 0)))</f>
        <v/>
      </c>
      <c r="L125" s="41" t="str">
        <f>IF(OR(ISBLANK($I125), ISBLANK($E125)),"",INDEX(F_Kategoriak!I$2:I$111, MATCH($K125, F_Kategoriak!$A$2:$A$111, 0)))</f>
        <v/>
      </c>
      <c r="M125" s="41" t="str">
        <f>IF(OR(ISBLANK($I125), ISBLANK($E125)),"",INDEX(F_Kategoriak!J$2:J$111, MATCH($K125, F_Kategoriak!$A$2:$A$111, 0)))</f>
        <v/>
      </c>
      <c r="N125" s="41" t="str">
        <f>IF(OR(ISBLANK($I125), ISBLANK($E125)),"",INDEX(F_Kategoriak!M$2:M$111, MATCH($K125, F_Kategoriak!$A$2:$A$111, 0)))</f>
        <v/>
      </c>
      <c r="O125" s="128" t="str">
        <f>IF(OR(ISBLANK($I125), ISBLANK($E125)),"",INDEX(F_Kategoriak!N$2:N$111, MATCH($K125, F_Kategoriak!$A$2:$A$111, 0)))</f>
        <v/>
      </c>
    </row>
    <row r="126" spans="1:15" customFormat="1" x14ac:dyDescent="0.25">
      <c r="A126" s="87"/>
      <c r="B126" s="56"/>
      <c r="C126" s="56"/>
      <c r="D126" s="58"/>
      <c r="E126" s="63"/>
      <c r="F126" s="41" t="str">
        <f t="shared" si="6"/>
        <v/>
      </c>
      <c r="G126" s="41" t="str">
        <f t="shared" si="4"/>
        <v/>
      </c>
      <c r="H126" s="41" t="str">
        <f t="shared" si="5"/>
        <v/>
      </c>
      <c r="I126" s="41" t="str">
        <f>IF(A126="","",INDEX('1. Registration summary'!$D$3:$D$50,MATCH($A126,'1. Registration summary'!$A$3:$A$50,0)))</f>
        <v/>
      </c>
      <c r="J126" s="41" t="str">
        <f t="shared" si="7"/>
        <v/>
      </c>
      <c r="K126" s="41" t="str">
        <f>IF(OR(ISBLANK($I126), ISBLANK($E126)),"",INDEX(F_Kategoriak!$A$2:$A$111, MATCH($I126, F_Kategoriak!$E$2:$E$111, 0)))</f>
        <v/>
      </c>
      <c r="L126" s="41" t="str">
        <f>IF(OR(ISBLANK($I126), ISBLANK($E126)),"",INDEX(F_Kategoriak!I$2:I$111, MATCH($K126, F_Kategoriak!$A$2:$A$111, 0)))</f>
        <v/>
      </c>
      <c r="M126" s="41" t="str">
        <f>IF(OR(ISBLANK($I126), ISBLANK($E126)),"",INDEX(F_Kategoriak!J$2:J$111, MATCH($K126, F_Kategoriak!$A$2:$A$111, 0)))</f>
        <v/>
      </c>
      <c r="N126" s="41" t="str">
        <f>IF(OR(ISBLANK($I126), ISBLANK($E126)),"",INDEX(F_Kategoriak!M$2:M$111, MATCH($K126, F_Kategoriak!$A$2:$A$111, 0)))</f>
        <v/>
      </c>
      <c r="O126" s="128" t="str">
        <f>IF(OR(ISBLANK($I126), ISBLANK($E126)),"",INDEX(F_Kategoriak!N$2:N$111, MATCH($K126, F_Kategoriak!$A$2:$A$111, 0)))</f>
        <v/>
      </c>
    </row>
    <row r="127" spans="1:15" customFormat="1" x14ac:dyDescent="0.25">
      <c r="A127" s="87"/>
      <c r="B127" s="56"/>
      <c r="C127" s="56"/>
      <c r="D127" s="58"/>
      <c r="E127" s="63"/>
      <c r="F127" s="41" t="str">
        <f t="shared" si="6"/>
        <v/>
      </c>
      <c r="G127" s="41" t="str">
        <f t="shared" si="4"/>
        <v/>
      </c>
      <c r="H127" s="41" t="str">
        <f t="shared" si="5"/>
        <v/>
      </c>
      <c r="I127" s="41" t="str">
        <f>IF(A127="","",INDEX('1. Registration summary'!$D$3:$D$50,MATCH($A127,'1. Registration summary'!$A$3:$A$50,0)))</f>
        <v/>
      </c>
      <c r="J127" s="41" t="str">
        <f t="shared" si="7"/>
        <v/>
      </c>
      <c r="K127" s="41" t="str">
        <f>IF(OR(ISBLANK($I127), ISBLANK($E127)),"",INDEX(F_Kategoriak!$A$2:$A$111, MATCH($I127, F_Kategoriak!$E$2:$E$111, 0)))</f>
        <v/>
      </c>
      <c r="L127" s="41" t="str">
        <f>IF(OR(ISBLANK($I127), ISBLANK($E127)),"",INDEX(F_Kategoriak!I$2:I$111, MATCH($K127, F_Kategoriak!$A$2:$A$111, 0)))</f>
        <v/>
      </c>
      <c r="M127" s="41" t="str">
        <f>IF(OR(ISBLANK($I127), ISBLANK($E127)),"",INDEX(F_Kategoriak!J$2:J$111, MATCH($K127, F_Kategoriak!$A$2:$A$111, 0)))</f>
        <v/>
      </c>
      <c r="N127" s="41" t="str">
        <f>IF(OR(ISBLANK($I127), ISBLANK($E127)),"",INDEX(F_Kategoriak!M$2:M$111, MATCH($K127, F_Kategoriak!$A$2:$A$111, 0)))</f>
        <v/>
      </c>
      <c r="O127" s="128" t="str">
        <f>IF(OR(ISBLANK($I127), ISBLANK($E127)),"",INDEX(F_Kategoriak!N$2:N$111, MATCH($K127, F_Kategoriak!$A$2:$A$111, 0)))</f>
        <v/>
      </c>
    </row>
    <row r="128" spans="1:15" customFormat="1" x14ac:dyDescent="0.25">
      <c r="A128" s="87"/>
      <c r="B128" s="56"/>
      <c r="C128" s="56"/>
      <c r="D128" s="58"/>
      <c r="E128" s="63"/>
      <c r="F128" s="41" t="str">
        <f t="shared" si="6"/>
        <v/>
      </c>
      <c r="G128" s="41" t="str">
        <f t="shared" si="4"/>
        <v/>
      </c>
      <c r="H128" s="41" t="str">
        <f t="shared" si="5"/>
        <v/>
      </c>
      <c r="I128" s="41" t="str">
        <f>IF(A128="","",INDEX('1. Registration summary'!$D$3:$D$50,MATCH($A128,'1. Registration summary'!$A$3:$A$50,0)))</f>
        <v/>
      </c>
      <c r="J128" s="41" t="str">
        <f t="shared" si="7"/>
        <v/>
      </c>
      <c r="K128" s="41" t="str">
        <f>IF(OR(ISBLANK($I128), ISBLANK($E128)),"",INDEX(F_Kategoriak!$A$2:$A$111, MATCH($I128, F_Kategoriak!$E$2:$E$111, 0)))</f>
        <v/>
      </c>
      <c r="L128" s="41" t="str">
        <f>IF(OR(ISBLANK($I128), ISBLANK($E128)),"",INDEX(F_Kategoriak!I$2:I$111, MATCH($K128, F_Kategoriak!$A$2:$A$111, 0)))</f>
        <v/>
      </c>
      <c r="M128" s="41" t="str">
        <f>IF(OR(ISBLANK($I128), ISBLANK($E128)),"",INDEX(F_Kategoriak!J$2:J$111, MATCH($K128, F_Kategoriak!$A$2:$A$111, 0)))</f>
        <v/>
      </c>
      <c r="N128" s="41" t="str">
        <f>IF(OR(ISBLANK($I128), ISBLANK($E128)),"",INDEX(F_Kategoriak!M$2:M$111, MATCH($K128, F_Kategoriak!$A$2:$A$111, 0)))</f>
        <v/>
      </c>
      <c r="O128" s="128" t="str">
        <f>IF(OR(ISBLANK($I128), ISBLANK($E128)),"",INDEX(F_Kategoriak!N$2:N$111, MATCH($K128, F_Kategoriak!$A$2:$A$111, 0)))</f>
        <v/>
      </c>
    </row>
    <row r="129" spans="1:15" customFormat="1" x14ac:dyDescent="0.25">
      <c r="A129" s="87"/>
      <c r="B129" s="56"/>
      <c r="C129" s="56"/>
      <c r="D129" s="58"/>
      <c r="E129" s="63"/>
      <c r="F129" s="41" t="str">
        <f t="shared" si="6"/>
        <v/>
      </c>
      <c r="G129" s="41" t="str">
        <f t="shared" si="4"/>
        <v/>
      </c>
      <c r="H129" s="41" t="str">
        <f t="shared" si="5"/>
        <v/>
      </c>
      <c r="I129" s="41" t="str">
        <f>IF(A129="","",INDEX('1. Registration summary'!$D$3:$D$50,MATCH($A129,'1. Registration summary'!$A$3:$A$50,0)))</f>
        <v/>
      </c>
      <c r="J129" s="41" t="str">
        <f t="shared" si="7"/>
        <v/>
      </c>
      <c r="K129" s="41" t="str">
        <f>IF(OR(ISBLANK($I129), ISBLANK($E129)),"",INDEX(F_Kategoriak!$A$2:$A$111, MATCH($I129, F_Kategoriak!$E$2:$E$111, 0)))</f>
        <v/>
      </c>
      <c r="L129" s="41" t="str">
        <f>IF(OR(ISBLANK($I129), ISBLANK($E129)),"",INDEX(F_Kategoriak!I$2:I$111, MATCH($K129, F_Kategoriak!$A$2:$A$111, 0)))</f>
        <v/>
      </c>
      <c r="M129" s="41" t="str">
        <f>IF(OR(ISBLANK($I129), ISBLANK($E129)),"",INDEX(F_Kategoriak!J$2:J$111, MATCH($K129, F_Kategoriak!$A$2:$A$111, 0)))</f>
        <v/>
      </c>
      <c r="N129" s="41" t="str">
        <f>IF(OR(ISBLANK($I129), ISBLANK($E129)),"",INDEX(F_Kategoriak!M$2:M$111, MATCH($K129, F_Kategoriak!$A$2:$A$111, 0)))</f>
        <v/>
      </c>
      <c r="O129" s="128" t="str">
        <f>IF(OR(ISBLANK($I129), ISBLANK($E129)),"",INDEX(F_Kategoriak!N$2:N$111, MATCH($K129, F_Kategoriak!$A$2:$A$111, 0)))</f>
        <v/>
      </c>
    </row>
    <row r="130" spans="1:15" customFormat="1" x14ac:dyDescent="0.25">
      <c r="A130" s="87"/>
      <c r="B130" s="56"/>
      <c r="C130" s="56"/>
      <c r="D130" s="58"/>
      <c r="E130" s="63"/>
      <c r="F130" s="41" t="str">
        <f t="shared" si="6"/>
        <v/>
      </c>
      <c r="G130" s="41" t="str">
        <f t="shared" si="4"/>
        <v/>
      </c>
      <c r="H130" s="41" t="str">
        <f t="shared" si="5"/>
        <v/>
      </c>
      <c r="I130" s="41" t="str">
        <f>IF(A130="","",INDEX('1. Registration summary'!$D$3:$D$50,MATCH($A130,'1. Registration summary'!$A$3:$A$50,0)))</f>
        <v/>
      </c>
      <c r="J130" s="41" t="str">
        <f t="shared" si="7"/>
        <v/>
      </c>
      <c r="K130" s="41" t="str">
        <f>IF(OR(ISBLANK($I130), ISBLANK($E130)),"",INDEX(F_Kategoriak!$A$2:$A$111, MATCH($I130, F_Kategoriak!$E$2:$E$111, 0)))</f>
        <v/>
      </c>
      <c r="L130" s="41" t="str">
        <f>IF(OR(ISBLANK($I130), ISBLANK($E130)),"",INDEX(F_Kategoriak!I$2:I$111, MATCH($K130, F_Kategoriak!$A$2:$A$111, 0)))</f>
        <v/>
      </c>
      <c r="M130" s="41" t="str">
        <f>IF(OR(ISBLANK($I130), ISBLANK($E130)),"",INDEX(F_Kategoriak!J$2:J$111, MATCH($K130, F_Kategoriak!$A$2:$A$111, 0)))</f>
        <v/>
      </c>
      <c r="N130" s="41" t="str">
        <f>IF(OR(ISBLANK($I130), ISBLANK($E130)),"",INDEX(F_Kategoriak!M$2:M$111, MATCH($K130, F_Kategoriak!$A$2:$A$111, 0)))</f>
        <v/>
      </c>
      <c r="O130" s="128" t="str">
        <f>IF(OR(ISBLANK($I130), ISBLANK($E130)),"",INDEX(F_Kategoriak!N$2:N$111, MATCH($K130, F_Kategoriak!$A$2:$A$111, 0)))</f>
        <v/>
      </c>
    </row>
    <row r="131" spans="1:15" customFormat="1" x14ac:dyDescent="0.25">
      <c r="A131" s="87"/>
      <c r="B131" s="56"/>
      <c r="C131" s="56"/>
      <c r="D131" s="58"/>
      <c r="E131" s="63"/>
      <c r="F131" s="41" t="str">
        <f t="shared" si="6"/>
        <v/>
      </c>
      <c r="G131" s="41" t="str">
        <f t="shared" ref="G131:G194" si="8">IF(OR(ISBLANK($I131), ISBLANK($E131)),"",AND($J131&gt;=$O131,$J131&lt;=$N131))</f>
        <v/>
      </c>
      <c r="H131" s="41" t="str">
        <f t="shared" ref="H131:H194" si="9">IF(OR(ISBLANK($I131), ISBLANK($E131)),"",AND(NOT(AND($J131&gt;=$M131,$J131&lt;=$L131)),$G131))</f>
        <v/>
      </c>
      <c r="I131" s="41" t="str">
        <f>IF(A131="","",INDEX('1. Registration summary'!$D$3:$D$50,MATCH($A131,'1. Registration summary'!$A$3:$A$50,0)))</f>
        <v/>
      </c>
      <c r="J131" s="41" t="str">
        <f t="shared" si="7"/>
        <v/>
      </c>
      <c r="K131" s="41" t="str">
        <f>IF(OR(ISBLANK($I131), ISBLANK($E131)),"",INDEX(F_Kategoriak!$A$2:$A$111, MATCH($I131, F_Kategoriak!$E$2:$E$111, 0)))</f>
        <v/>
      </c>
      <c r="L131" s="41" t="str">
        <f>IF(OR(ISBLANK($I131), ISBLANK($E131)),"",INDEX(F_Kategoriak!I$2:I$111, MATCH($K131, F_Kategoriak!$A$2:$A$111, 0)))</f>
        <v/>
      </c>
      <c r="M131" s="41" t="str">
        <f>IF(OR(ISBLANK($I131), ISBLANK($E131)),"",INDEX(F_Kategoriak!J$2:J$111, MATCH($K131, F_Kategoriak!$A$2:$A$111, 0)))</f>
        <v/>
      </c>
      <c r="N131" s="41" t="str">
        <f>IF(OR(ISBLANK($I131), ISBLANK($E131)),"",INDEX(F_Kategoriak!M$2:M$111, MATCH($K131, F_Kategoriak!$A$2:$A$111, 0)))</f>
        <v/>
      </c>
      <c r="O131" s="128" t="str">
        <f>IF(OR(ISBLANK($I131), ISBLANK($E131)),"",INDEX(F_Kategoriak!N$2:N$111, MATCH($K131, F_Kategoriak!$A$2:$A$111, 0)))</f>
        <v/>
      </c>
    </row>
    <row r="132" spans="1:15" customFormat="1" x14ac:dyDescent="0.25">
      <c r="A132" s="87"/>
      <c r="B132" s="56"/>
      <c r="C132" s="56"/>
      <c r="D132" s="58"/>
      <c r="E132" s="63"/>
      <c r="F132" s="41" t="str">
        <f t="shared" ref="F132:F195" si="10">IF(ISBLANK($E132),"",AND(ISNUMBER($E132), ISNUMBER(DAY($E132))))</f>
        <v/>
      </c>
      <c r="G132" s="41" t="str">
        <f t="shared" si="8"/>
        <v/>
      </c>
      <c r="H132" s="41" t="str">
        <f t="shared" si="9"/>
        <v/>
      </c>
      <c r="I132" s="41" t="str">
        <f>IF(A132="","",INDEX('1. Registration summary'!$D$3:$D$50,MATCH($A132,'1. Registration summary'!$A$3:$A$50,0)))</f>
        <v/>
      </c>
      <c r="J132" s="41" t="str">
        <f t="shared" ref="J132:J195" si="11">IF(ISBLANK($E132),"",YEAR($E132))</f>
        <v/>
      </c>
      <c r="K132" s="41" t="str">
        <f>IF(OR(ISBLANK($I132), ISBLANK($E132)),"",INDEX(F_Kategoriak!$A$2:$A$111, MATCH($I132, F_Kategoriak!$E$2:$E$111, 0)))</f>
        <v/>
      </c>
      <c r="L132" s="41" t="str">
        <f>IF(OR(ISBLANK($I132), ISBLANK($E132)),"",INDEX(F_Kategoriak!I$2:I$111, MATCH($K132, F_Kategoriak!$A$2:$A$111, 0)))</f>
        <v/>
      </c>
      <c r="M132" s="41" t="str">
        <f>IF(OR(ISBLANK($I132), ISBLANK($E132)),"",INDEX(F_Kategoriak!J$2:J$111, MATCH($K132, F_Kategoriak!$A$2:$A$111, 0)))</f>
        <v/>
      </c>
      <c r="N132" s="41" t="str">
        <f>IF(OR(ISBLANK($I132), ISBLANK($E132)),"",INDEX(F_Kategoriak!M$2:M$111, MATCH($K132, F_Kategoriak!$A$2:$A$111, 0)))</f>
        <v/>
      </c>
      <c r="O132" s="128" t="str">
        <f>IF(OR(ISBLANK($I132), ISBLANK($E132)),"",INDEX(F_Kategoriak!N$2:N$111, MATCH($K132, F_Kategoriak!$A$2:$A$111, 0)))</f>
        <v/>
      </c>
    </row>
    <row r="133" spans="1:15" customFormat="1" x14ac:dyDescent="0.25">
      <c r="A133" s="87"/>
      <c r="B133" s="56"/>
      <c r="C133" s="56"/>
      <c r="D133" s="58"/>
      <c r="E133" s="63"/>
      <c r="F133" s="41" t="str">
        <f t="shared" si="10"/>
        <v/>
      </c>
      <c r="G133" s="41" t="str">
        <f t="shared" si="8"/>
        <v/>
      </c>
      <c r="H133" s="41" t="str">
        <f t="shared" si="9"/>
        <v/>
      </c>
      <c r="I133" s="41" t="str">
        <f>IF(A133="","",INDEX('1. Registration summary'!$D$3:$D$50,MATCH($A133,'1. Registration summary'!$A$3:$A$50,0)))</f>
        <v/>
      </c>
      <c r="J133" s="41" t="str">
        <f t="shared" si="11"/>
        <v/>
      </c>
      <c r="K133" s="41" t="str">
        <f>IF(OR(ISBLANK($I133), ISBLANK($E133)),"",INDEX(F_Kategoriak!$A$2:$A$111, MATCH($I133, F_Kategoriak!$E$2:$E$111, 0)))</f>
        <v/>
      </c>
      <c r="L133" s="41" t="str">
        <f>IF(OR(ISBLANK($I133), ISBLANK($E133)),"",INDEX(F_Kategoriak!I$2:I$111, MATCH($K133, F_Kategoriak!$A$2:$A$111, 0)))</f>
        <v/>
      </c>
      <c r="M133" s="41" t="str">
        <f>IF(OR(ISBLANK($I133), ISBLANK($E133)),"",INDEX(F_Kategoriak!J$2:J$111, MATCH($K133, F_Kategoriak!$A$2:$A$111, 0)))</f>
        <v/>
      </c>
      <c r="N133" s="41" t="str">
        <f>IF(OR(ISBLANK($I133), ISBLANK($E133)),"",INDEX(F_Kategoriak!M$2:M$111, MATCH($K133, F_Kategoriak!$A$2:$A$111, 0)))</f>
        <v/>
      </c>
      <c r="O133" s="128" t="str">
        <f>IF(OR(ISBLANK($I133), ISBLANK($E133)),"",INDEX(F_Kategoriak!N$2:N$111, MATCH($K133, F_Kategoriak!$A$2:$A$111, 0)))</f>
        <v/>
      </c>
    </row>
    <row r="134" spans="1:15" customFormat="1" x14ac:dyDescent="0.25">
      <c r="A134" s="87"/>
      <c r="B134" s="56"/>
      <c r="C134" s="56"/>
      <c r="D134" s="58"/>
      <c r="E134" s="63"/>
      <c r="F134" s="41" t="str">
        <f t="shared" si="10"/>
        <v/>
      </c>
      <c r="G134" s="41" t="str">
        <f t="shared" si="8"/>
        <v/>
      </c>
      <c r="H134" s="41" t="str">
        <f t="shared" si="9"/>
        <v/>
      </c>
      <c r="I134" s="41" t="str">
        <f>IF(A134="","",INDEX('1. Registration summary'!$D$3:$D$50,MATCH($A134,'1. Registration summary'!$A$3:$A$50,0)))</f>
        <v/>
      </c>
      <c r="J134" s="41" t="str">
        <f t="shared" si="11"/>
        <v/>
      </c>
      <c r="K134" s="41" t="str">
        <f>IF(OR(ISBLANK($I134), ISBLANK($E134)),"",INDEX(F_Kategoriak!$A$2:$A$111, MATCH($I134, F_Kategoriak!$E$2:$E$111, 0)))</f>
        <v/>
      </c>
      <c r="L134" s="41" t="str">
        <f>IF(OR(ISBLANK($I134), ISBLANK($E134)),"",INDEX(F_Kategoriak!I$2:I$111, MATCH($K134, F_Kategoriak!$A$2:$A$111, 0)))</f>
        <v/>
      </c>
      <c r="M134" s="41" t="str">
        <f>IF(OR(ISBLANK($I134), ISBLANK($E134)),"",INDEX(F_Kategoriak!J$2:J$111, MATCH($K134, F_Kategoriak!$A$2:$A$111, 0)))</f>
        <v/>
      </c>
      <c r="N134" s="41" t="str">
        <f>IF(OR(ISBLANK($I134), ISBLANK($E134)),"",INDEX(F_Kategoriak!M$2:M$111, MATCH($K134, F_Kategoriak!$A$2:$A$111, 0)))</f>
        <v/>
      </c>
      <c r="O134" s="128" t="str">
        <f>IF(OR(ISBLANK($I134), ISBLANK($E134)),"",INDEX(F_Kategoriak!N$2:N$111, MATCH($K134, F_Kategoriak!$A$2:$A$111, 0)))</f>
        <v/>
      </c>
    </row>
    <row r="135" spans="1:15" customFormat="1" x14ac:dyDescent="0.25">
      <c r="A135" s="87"/>
      <c r="B135" s="56"/>
      <c r="C135" s="56"/>
      <c r="D135" s="58"/>
      <c r="E135" s="63"/>
      <c r="F135" s="41" t="str">
        <f t="shared" si="10"/>
        <v/>
      </c>
      <c r="G135" s="41" t="str">
        <f t="shared" si="8"/>
        <v/>
      </c>
      <c r="H135" s="41" t="str">
        <f t="shared" si="9"/>
        <v/>
      </c>
      <c r="I135" s="41" t="str">
        <f>IF(A135="","",INDEX('1. Registration summary'!$D$3:$D$50,MATCH($A135,'1. Registration summary'!$A$3:$A$50,0)))</f>
        <v/>
      </c>
      <c r="J135" s="41" t="str">
        <f t="shared" si="11"/>
        <v/>
      </c>
      <c r="K135" s="41" t="str">
        <f>IF(OR(ISBLANK($I135), ISBLANK($E135)),"",INDEX(F_Kategoriak!$A$2:$A$111, MATCH($I135, F_Kategoriak!$E$2:$E$111, 0)))</f>
        <v/>
      </c>
      <c r="L135" s="41" t="str">
        <f>IF(OR(ISBLANK($I135), ISBLANK($E135)),"",INDEX(F_Kategoriak!I$2:I$111, MATCH($K135, F_Kategoriak!$A$2:$A$111, 0)))</f>
        <v/>
      </c>
      <c r="M135" s="41" t="str">
        <f>IF(OR(ISBLANK($I135), ISBLANK($E135)),"",INDEX(F_Kategoriak!J$2:J$111, MATCH($K135, F_Kategoriak!$A$2:$A$111, 0)))</f>
        <v/>
      </c>
      <c r="N135" s="41" t="str">
        <f>IF(OR(ISBLANK($I135), ISBLANK($E135)),"",INDEX(F_Kategoriak!M$2:M$111, MATCH($K135, F_Kategoriak!$A$2:$A$111, 0)))</f>
        <v/>
      </c>
      <c r="O135" s="128" t="str">
        <f>IF(OR(ISBLANK($I135), ISBLANK($E135)),"",INDEX(F_Kategoriak!N$2:N$111, MATCH($K135, F_Kategoriak!$A$2:$A$111, 0)))</f>
        <v/>
      </c>
    </row>
    <row r="136" spans="1:15" customFormat="1" x14ac:dyDescent="0.25">
      <c r="A136" s="87"/>
      <c r="B136" s="56"/>
      <c r="C136" s="56"/>
      <c r="D136" s="58"/>
      <c r="E136" s="63"/>
      <c r="F136" s="41" t="str">
        <f t="shared" si="10"/>
        <v/>
      </c>
      <c r="G136" s="41" t="str">
        <f t="shared" si="8"/>
        <v/>
      </c>
      <c r="H136" s="41" t="str">
        <f t="shared" si="9"/>
        <v/>
      </c>
      <c r="I136" s="41" t="str">
        <f>IF(A136="","",INDEX('1. Registration summary'!$D$3:$D$50,MATCH($A136,'1. Registration summary'!$A$3:$A$50,0)))</f>
        <v/>
      </c>
      <c r="J136" s="41" t="str">
        <f t="shared" si="11"/>
        <v/>
      </c>
      <c r="K136" s="41" t="str">
        <f>IF(OR(ISBLANK($I136), ISBLANK($E136)),"",INDEX(F_Kategoriak!$A$2:$A$111, MATCH($I136, F_Kategoriak!$E$2:$E$111, 0)))</f>
        <v/>
      </c>
      <c r="L136" s="41" t="str">
        <f>IF(OR(ISBLANK($I136), ISBLANK($E136)),"",INDEX(F_Kategoriak!I$2:I$111, MATCH($K136, F_Kategoriak!$A$2:$A$111, 0)))</f>
        <v/>
      </c>
      <c r="M136" s="41" t="str">
        <f>IF(OR(ISBLANK($I136), ISBLANK($E136)),"",INDEX(F_Kategoriak!J$2:J$111, MATCH($K136, F_Kategoriak!$A$2:$A$111, 0)))</f>
        <v/>
      </c>
      <c r="N136" s="41" t="str">
        <f>IF(OR(ISBLANK($I136), ISBLANK($E136)),"",INDEX(F_Kategoriak!M$2:M$111, MATCH($K136, F_Kategoriak!$A$2:$A$111, 0)))</f>
        <v/>
      </c>
      <c r="O136" s="128" t="str">
        <f>IF(OR(ISBLANK($I136), ISBLANK($E136)),"",INDEX(F_Kategoriak!N$2:N$111, MATCH($K136, F_Kategoriak!$A$2:$A$111, 0)))</f>
        <v/>
      </c>
    </row>
    <row r="137" spans="1:15" customFormat="1" x14ac:dyDescent="0.25">
      <c r="A137" s="87"/>
      <c r="B137" s="56"/>
      <c r="C137" s="56"/>
      <c r="D137" s="58"/>
      <c r="E137" s="63"/>
      <c r="F137" s="41" t="str">
        <f t="shared" si="10"/>
        <v/>
      </c>
      <c r="G137" s="41" t="str">
        <f t="shared" si="8"/>
        <v/>
      </c>
      <c r="H137" s="41" t="str">
        <f t="shared" si="9"/>
        <v/>
      </c>
      <c r="I137" s="41" t="str">
        <f>IF(A137="","",INDEX('1. Registration summary'!$D$3:$D$50,MATCH($A137,'1. Registration summary'!$A$3:$A$50,0)))</f>
        <v/>
      </c>
      <c r="J137" s="41" t="str">
        <f t="shared" si="11"/>
        <v/>
      </c>
      <c r="K137" s="41" t="str">
        <f>IF(OR(ISBLANK($I137), ISBLANK($E137)),"",INDEX(F_Kategoriak!$A$2:$A$111, MATCH($I137, F_Kategoriak!$E$2:$E$111, 0)))</f>
        <v/>
      </c>
      <c r="L137" s="41" t="str">
        <f>IF(OR(ISBLANK($I137), ISBLANK($E137)),"",INDEX(F_Kategoriak!I$2:I$111, MATCH($K137, F_Kategoriak!$A$2:$A$111, 0)))</f>
        <v/>
      </c>
      <c r="M137" s="41" t="str">
        <f>IF(OR(ISBLANK($I137), ISBLANK($E137)),"",INDEX(F_Kategoriak!J$2:J$111, MATCH($K137, F_Kategoriak!$A$2:$A$111, 0)))</f>
        <v/>
      </c>
      <c r="N137" s="41" t="str">
        <f>IF(OR(ISBLANK($I137), ISBLANK($E137)),"",INDEX(F_Kategoriak!M$2:M$111, MATCH($K137, F_Kategoriak!$A$2:$A$111, 0)))</f>
        <v/>
      </c>
      <c r="O137" s="128" t="str">
        <f>IF(OR(ISBLANK($I137), ISBLANK($E137)),"",INDEX(F_Kategoriak!N$2:N$111, MATCH($K137, F_Kategoriak!$A$2:$A$111, 0)))</f>
        <v/>
      </c>
    </row>
    <row r="138" spans="1:15" customFormat="1" x14ac:dyDescent="0.25">
      <c r="A138" s="87"/>
      <c r="B138" s="56"/>
      <c r="C138" s="56"/>
      <c r="D138" s="58"/>
      <c r="E138" s="63"/>
      <c r="F138" s="41" t="str">
        <f t="shared" si="10"/>
        <v/>
      </c>
      <c r="G138" s="41" t="str">
        <f t="shared" si="8"/>
        <v/>
      </c>
      <c r="H138" s="41" t="str">
        <f t="shared" si="9"/>
        <v/>
      </c>
      <c r="I138" s="41" t="str">
        <f>IF(A138="","",INDEX('1. Registration summary'!$D$3:$D$50,MATCH($A138,'1. Registration summary'!$A$3:$A$50,0)))</f>
        <v/>
      </c>
      <c r="J138" s="41" t="str">
        <f t="shared" si="11"/>
        <v/>
      </c>
      <c r="K138" s="41" t="str">
        <f>IF(OR(ISBLANK($I138), ISBLANK($E138)),"",INDEX(F_Kategoriak!$A$2:$A$111, MATCH($I138, F_Kategoriak!$E$2:$E$111, 0)))</f>
        <v/>
      </c>
      <c r="L138" s="41" t="str">
        <f>IF(OR(ISBLANK($I138), ISBLANK($E138)),"",INDEX(F_Kategoriak!I$2:I$111, MATCH($K138, F_Kategoriak!$A$2:$A$111, 0)))</f>
        <v/>
      </c>
      <c r="M138" s="41" t="str">
        <f>IF(OR(ISBLANK($I138), ISBLANK($E138)),"",INDEX(F_Kategoriak!J$2:J$111, MATCH($K138, F_Kategoriak!$A$2:$A$111, 0)))</f>
        <v/>
      </c>
      <c r="N138" s="41" t="str">
        <f>IF(OR(ISBLANK($I138), ISBLANK($E138)),"",INDEX(F_Kategoriak!M$2:M$111, MATCH($K138, F_Kategoriak!$A$2:$A$111, 0)))</f>
        <v/>
      </c>
      <c r="O138" s="128" t="str">
        <f>IF(OR(ISBLANK($I138), ISBLANK($E138)),"",INDEX(F_Kategoriak!N$2:N$111, MATCH($K138, F_Kategoriak!$A$2:$A$111, 0)))</f>
        <v/>
      </c>
    </row>
    <row r="139" spans="1:15" customFormat="1" x14ac:dyDescent="0.25">
      <c r="A139" s="87"/>
      <c r="B139" s="56"/>
      <c r="C139" s="56"/>
      <c r="D139" s="58"/>
      <c r="E139" s="63"/>
      <c r="F139" s="41" t="str">
        <f t="shared" si="10"/>
        <v/>
      </c>
      <c r="G139" s="41" t="str">
        <f t="shared" si="8"/>
        <v/>
      </c>
      <c r="H139" s="41" t="str">
        <f t="shared" si="9"/>
        <v/>
      </c>
      <c r="I139" s="41" t="str">
        <f>IF(A139="","",INDEX('1. Registration summary'!$D$3:$D$50,MATCH($A139,'1. Registration summary'!$A$3:$A$50,0)))</f>
        <v/>
      </c>
      <c r="J139" s="41" t="str">
        <f t="shared" si="11"/>
        <v/>
      </c>
      <c r="K139" s="41" t="str">
        <f>IF(OR(ISBLANK($I139), ISBLANK($E139)),"",INDEX(F_Kategoriak!$A$2:$A$111, MATCH($I139, F_Kategoriak!$E$2:$E$111, 0)))</f>
        <v/>
      </c>
      <c r="L139" s="41" t="str">
        <f>IF(OR(ISBLANK($I139), ISBLANK($E139)),"",INDEX(F_Kategoriak!I$2:I$111, MATCH($K139, F_Kategoriak!$A$2:$A$111, 0)))</f>
        <v/>
      </c>
      <c r="M139" s="41" t="str">
        <f>IF(OR(ISBLANK($I139), ISBLANK($E139)),"",INDEX(F_Kategoriak!J$2:J$111, MATCH($K139, F_Kategoriak!$A$2:$A$111, 0)))</f>
        <v/>
      </c>
      <c r="N139" s="41" t="str">
        <f>IF(OR(ISBLANK($I139), ISBLANK($E139)),"",INDEX(F_Kategoriak!M$2:M$111, MATCH($K139, F_Kategoriak!$A$2:$A$111, 0)))</f>
        <v/>
      </c>
      <c r="O139" s="128" t="str">
        <f>IF(OR(ISBLANK($I139), ISBLANK($E139)),"",INDEX(F_Kategoriak!N$2:N$111, MATCH($K139, F_Kategoriak!$A$2:$A$111, 0)))</f>
        <v/>
      </c>
    </row>
    <row r="140" spans="1:15" customFormat="1" x14ac:dyDescent="0.25">
      <c r="A140" s="87"/>
      <c r="B140" s="56"/>
      <c r="C140" s="56"/>
      <c r="D140" s="58"/>
      <c r="E140" s="63"/>
      <c r="F140" s="41" t="str">
        <f t="shared" si="10"/>
        <v/>
      </c>
      <c r="G140" s="41" t="str">
        <f t="shared" si="8"/>
        <v/>
      </c>
      <c r="H140" s="41" t="str">
        <f t="shared" si="9"/>
        <v/>
      </c>
      <c r="I140" s="41" t="str">
        <f>IF(A140="","",INDEX('1. Registration summary'!$D$3:$D$50,MATCH($A140,'1. Registration summary'!$A$3:$A$50,0)))</f>
        <v/>
      </c>
      <c r="J140" s="41" t="str">
        <f t="shared" si="11"/>
        <v/>
      </c>
      <c r="K140" s="41" t="str">
        <f>IF(OR(ISBLANK($I140), ISBLANK($E140)),"",INDEX(F_Kategoriak!$A$2:$A$111, MATCH($I140, F_Kategoriak!$E$2:$E$111, 0)))</f>
        <v/>
      </c>
      <c r="L140" s="41" t="str">
        <f>IF(OR(ISBLANK($I140), ISBLANK($E140)),"",INDEX(F_Kategoriak!I$2:I$111, MATCH($K140, F_Kategoriak!$A$2:$A$111, 0)))</f>
        <v/>
      </c>
      <c r="M140" s="41" t="str">
        <f>IF(OR(ISBLANK($I140), ISBLANK($E140)),"",INDEX(F_Kategoriak!J$2:J$111, MATCH($K140, F_Kategoriak!$A$2:$A$111, 0)))</f>
        <v/>
      </c>
      <c r="N140" s="41" t="str">
        <f>IF(OR(ISBLANK($I140), ISBLANK($E140)),"",INDEX(F_Kategoriak!M$2:M$111, MATCH($K140, F_Kategoriak!$A$2:$A$111, 0)))</f>
        <v/>
      </c>
      <c r="O140" s="128" t="str">
        <f>IF(OR(ISBLANK($I140), ISBLANK($E140)),"",INDEX(F_Kategoriak!N$2:N$111, MATCH($K140, F_Kategoriak!$A$2:$A$111, 0)))</f>
        <v/>
      </c>
    </row>
    <row r="141" spans="1:15" customFormat="1" x14ac:dyDescent="0.25">
      <c r="A141" s="87"/>
      <c r="B141" s="56"/>
      <c r="C141" s="56"/>
      <c r="D141" s="58"/>
      <c r="E141" s="63"/>
      <c r="F141" s="41" t="str">
        <f t="shared" si="10"/>
        <v/>
      </c>
      <c r="G141" s="41" t="str">
        <f t="shared" si="8"/>
        <v/>
      </c>
      <c r="H141" s="41" t="str">
        <f t="shared" si="9"/>
        <v/>
      </c>
      <c r="I141" s="41" t="str">
        <f>IF(A141="","",INDEX('1. Registration summary'!$D$3:$D$50,MATCH($A141,'1. Registration summary'!$A$3:$A$50,0)))</f>
        <v/>
      </c>
      <c r="J141" s="41" t="str">
        <f t="shared" si="11"/>
        <v/>
      </c>
      <c r="K141" s="41" t="str">
        <f>IF(OR(ISBLANK($I141), ISBLANK($E141)),"",INDEX(F_Kategoriak!$A$2:$A$111, MATCH($I141, F_Kategoriak!$E$2:$E$111, 0)))</f>
        <v/>
      </c>
      <c r="L141" s="41" t="str">
        <f>IF(OR(ISBLANK($I141), ISBLANK($E141)),"",INDEX(F_Kategoriak!I$2:I$111, MATCH($K141, F_Kategoriak!$A$2:$A$111, 0)))</f>
        <v/>
      </c>
      <c r="M141" s="41" t="str">
        <f>IF(OR(ISBLANK($I141), ISBLANK($E141)),"",INDEX(F_Kategoriak!J$2:J$111, MATCH($K141, F_Kategoriak!$A$2:$A$111, 0)))</f>
        <v/>
      </c>
      <c r="N141" s="41" t="str">
        <f>IF(OR(ISBLANK($I141), ISBLANK($E141)),"",INDEX(F_Kategoriak!M$2:M$111, MATCH($K141, F_Kategoriak!$A$2:$A$111, 0)))</f>
        <v/>
      </c>
      <c r="O141" s="128" t="str">
        <f>IF(OR(ISBLANK($I141), ISBLANK($E141)),"",INDEX(F_Kategoriak!N$2:N$111, MATCH($K141, F_Kategoriak!$A$2:$A$111, 0)))</f>
        <v/>
      </c>
    </row>
    <row r="142" spans="1:15" customFormat="1" x14ac:dyDescent="0.25">
      <c r="A142" s="87"/>
      <c r="B142" s="56"/>
      <c r="C142" s="56"/>
      <c r="D142" s="58"/>
      <c r="E142" s="63"/>
      <c r="F142" s="41" t="str">
        <f t="shared" si="10"/>
        <v/>
      </c>
      <c r="G142" s="41" t="str">
        <f t="shared" si="8"/>
        <v/>
      </c>
      <c r="H142" s="41" t="str">
        <f t="shared" si="9"/>
        <v/>
      </c>
      <c r="I142" s="41" t="str">
        <f>IF(A142="","",INDEX('1. Registration summary'!$D$3:$D$50,MATCH($A142,'1. Registration summary'!$A$3:$A$50,0)))</f>
        <v/>
      </c>
      <c r="J142" s="41" t="str">
        <f t="shared" si="11"/>
        <v/>
      </c>
      <c r="K142" s="41" t="str">
        <f>IF(OR(ISBLANK($I142), ISBLANK($E142)),"",INDEX(F_Kategoriak!$A$2:$A$111, MATCH($I142, F_Kategoriak!$E$2:$E$111, 0)))</f>
        <v/>
      </c>
      <c r="L142" s="41" t="str">
        <f>IF(OR(ISBLANK($I142), ISBLANK($E142)),"",INDEX(F_Kategoriak!I$2:I$111, MATCH($K142, F_Kategoriak!$A$2:$A$111, 0)))</f>
        <v/>
      </c>
      <c r="M142" s="41" t="str">
        <f>IF(OR(ISBLANK($I142), ISBLANK($E142)),"",INDEX(F_Kategoriak!J$2:J$111, MATCH($K142, F_Kategoriak!$A$2:$A$111, 0)))</f>
        <v/>
      </c>
      <c r="N142" s="41" t="str">
        <f>IF(OR(ISBLANK($I142), ISBLANK($E142)),"",INDEX(F_Kategoriak!M$2:M$111, MATCH($K142, F_Kategoriak!$A$2:$A$111, 0)))</f>
        <v/>
      </c>
      <c r="O142" s="128" t="str">
        <f>IF(OR(ISBLANK($I142), ISBLANK($E142)),"",INDEX(F_Kategoriak!N$2:N$111, MATCH($K142, F_Kategoriak!$A$2:$A$111, 0)))</f>
        <v/>
      </c>
    </row>
    <row r="143" spans="1:15" customFormat="1" x14ac:dyDescent="0.25">
      <c r="A143" s="87"/>
      <c r="B143" s="56"/>
      <c r="C143" s="56"/>
      <c r="D143" s="58"/>
      <c r="E143" s="63"/>
      <c r="F143" s="41" t="str">
        <f t="shared" si="10"/>
        <v/>
      </c>
      <c r="G143" s="41" t="str">
        <f t="shared" si="8"/>
        <v/>
      </c>
      <c r="H143" s="41" t="str">
        <f t="shared" si="9"/>
        <v/>
      </c>
      <c r="I143" s="41" t="str">
        <f>IF(A143="","",INDEX('1. Registration summary'!$D$3:$D$50,MATCH($A143,'1. Registration summary'!$A$3:$A$50,0)))</f>
        <v/>
      </c>
      <c r="J143" s="41" t="str">
        <f t="shared" si="11"/>
        <v/>
      </c>
      <c r="K143" s="41" t="str">
        <f>IF(OR(ISBLANK($I143), ISBLANK($E143)),"",INDEX(F_Kategoriak!$A$2:$A$111, MATCH($I143, F_Kategoriak!$E$2:$E$111, 0)))</f>
        <v/>
      </c>
      <c r="L143" s="41" t="str">
        <f>IF(OR(ISBLANK($I143), ISBLANK($E143)),"",INDEX(F_Kategoriak!I$2:I$111, MATCH($K143, F_Kategoriak!$A$2:$A$111, 0)))</f>
        <v/>
      </c>
      <c r="M143" s="41" t="str">
        <f>IF(OR(ISBLANK($I143), ISBLANK($E143)),"",INDEX(F_Kategoriak!J$2:J$111, MATCH($K143, F_Kategoriak!$A$2:$A$111, 0)))</f>
        <v/>
      </c>
      <c r="N143" s="41" t="str">
        <f>IF(OR(ISBLANK($I143), ISBLANK($E143)),"",INDEX(F_Kategoriak!M$2:M$111, MATCH($K143, F_Kategoriak!$A$2:$A$111, 0)))</f>
        <v/>
      </c>
      <c r="O143" s="128" t="str">
        <f>IF(OR(ISBLANK($I143), ISBLANK($E143)),"",INDEX(F_Kategoriak!N$2:N$111, MATCH($K143, F_Kategoriak!$A$2:$A$111, 0)))</f>
        <v/>
      </c>
    </row>
    <row r="144" spans="1:15" customFormat="1" x14ac:dyDescent="0.25">
      <c r="A144" s="87"/>
      <c r="B144" s="56"/>
      <c r="C144" s="56"/>
      <c r="D144" s="58"/>
      <c r="E144" s="63"/>
      <c r="F144" s="41" t="str">
        <f t="shared" si="10"/>
        <v/>
      </c>
      <c r="G144" s="41" t="str">
        <f t="shared" si="8"/>
        <v/>
      </c>
      <c r="H144" s="41" t="str">
        <f t="shared" si="9"/>
        <v/>
      </c>
      <c r="I144" s="41" t="str">
        <f>IF(A144="","",INDEX('1. Registration summary'!$D$3:$D$50,MATCH($A144,'1. Registration summary'!$A$3:$A$50,0)))</f>
        <v/>
      </c>
      <c r="J144" s="41" t="str">
        <f t="shared" si="11"/>
        <v/>
      </c>
      <c r="K144" s="41" t="str">
        <f>IF(OR(ISBLANK($I144), ISBLANK($E144)),"",INDEX(F_Kategoriak!$A$2:$A$111, MATCH($I144, F_Kategoriak!$E$2:$E$111, 0)))</f>
        <v/>
      </c>
      <c r="L144" s="41" t="str">
        <f>IF(OR(ISBLANK($I144), ISBLANK($E144)),"",INDEX(F_Kategoriak!I$2:I$111, MATCH($K144, F_Kategoriak!$A$2:$A$111, 0)))</f>
        <v/>
      </c>
      <c r="M144" s="41" t="str">
        <f>IF(OR(ISBLANK($I144), ISBLANK($E144)),"",INDEX(F_Kategoriak!J$2:J$111, MATCH($K144, F_Kategoriak!$A$2:$A$111, 0)))</f>
        <v/>
      </c>
      <c r="N144" s="41" t="str">
        <f>IF(OR(ISBLANK($I144), ISBLANK($E144)),"",INDEX(F_Kategoriak!M$2:M$111, MATCH($K144, F_Kategoriak!$A$2:$A$111, 0)))</f>
        <v/>
      </c>
      <c r="O144" s="128" t="str">
        <f>IF(OR(ISBLANK($I144), ISBLANK($E144)),"",INDEX(F_Kategoriak!N$2:N$111, MATCH($K144, F_Kategoriak!$A$2:$A$111, 0)))</f>
        <v/>
      </c>
    </row>
    <row r="145" spans="1:15" customFormat="1" x14ac:dyDescent="0.25">
      <c r="A145" s="87"/>
      <c r="B145" s="56"/>
      <c r="C145" s="56"/>
      <c r="D145" s="58"/>
      <c r="E145" s="63"/>
      <c r="F145" s="41" t="str">
        <f t="shared" si="10"/>
        <v/>
      </c>
      <c r="G145" s="41" t="str">
        <f t="shared" si="8"/>
        <v/>
      </c>
      <c r="H145" s="41" t="str">
        <f t="shared" si="9"/>
        <v/>
      </c>
      <c r="I145" s="41" t="str">
        <f>IF(A145="","",INDEX('1. Registration summary'!$D$3:$D$50,MATCH($A145,'1. Registration summary'!$A$3:$A$50,0)))</f>
        <v/>
      </c>
      <c r="J145" s="41" t="str">
        <f t="shared" si="11"/>
        <v/>
      </c>
      <c r="K145" s="41" t="str">
        <f>IF(OR(ISBLANK($I145), ISBLANK($E145)),"",INDEX(F_Kategoriak!$A$2:$A$111, MATCH($I145, F_Kategoriak!$E$2:$E$111, 0)))</f>
        <v/>
      </c>
      <c r="L145" s="41" t="str">
        <f>IF(OR(ISBLANK($I145), ISBLANK($E145)),"",INDEX(F_Kategoriak!I$2:I$111, MATCH($K145, F_Kategoriak!$A$2:$A$111, 0)))</f>
        <v/>
      </c>
      <c r="M145" s="41" t="str">
        <f>IF(OR(ISBLANK($I145), ISBLANK($E145)),"",INDEX(F_Kategoriak!J$2:J$111, MATCH($K145, F_Kategoriak!$A$2:$A$111, 0)))</f>
        <v/>
      </c>
      <c r="N145" s="41" t="str">
        <f>IF(OR(ISBLANK($I145), ISBLANK($E145)),"",INDEX(F_Kategoriak!M$2:M$111, MATCH($K145, F_Kategoriak!$A$2:$A$111, 0)))</f>
        <v/>
      </c>
      <c r="O145" s="128" t="str">
        <f>IF(OR(ISBLANK($I145), ISBLANK($E145)),"",INDEX(F_Kategoriak!N$2:N$111, MATCH($K145, F_Kategoriak!$A$2:$A$111, 0)))</f>
        <v/>
      </c>
    </row>
    <row r="146" spans="1:15" customFormat="1" x14ac:dyDescent="0.25">
      <c r="A146" s="87"/>
      <c r="B146" s="56"/>
      <c r="C146" s="56"/>
      <c r="D146" s="58"/>
      <c r="E146" s="63"/>
      <c r="F146" s="41" t="str">
        <f t="shared" si="10"/>
        <v/>
      </c>
      <c r="G146" s="41" t="str">
        <f t="shared" si="8"/>
        <v/>
      </c>
      <c r="H146" s="41" t="str">
        <f t="shared" si="9"/>
        <v/>
      </c>
      <c r="I146" s="41" t="str">
        <f>IF(A146="","",INDEX('1. Registration summary'!$D$3:$D$50,MATCH($A146,'1. Registration summary'!$A$3:$A$50,0)))</f>
        <v/>
      </c>
      <c r="J146" s="41" t="str">
        <f t="shared" si="11"/>
        <v/>
      </c>
      <c r="K146" s="41" t="str">
        <f>IF(OR(ISBLANK($I146), ISBLANK($E146)),"",INDEX(F_Kategoriak!$A$2:$A$111, MATCH($I146, F_Kategoriak!$E$2:$E$111, 0)))</f>
        <v/>
      </c>
      <c r="L146" s="41" t="str">
        <f>IF(OR(ISBLANK($I146), ISBLANK($E146)),"",INDEX(F_Kategoriak!I$2:I$111, MATCH($K146, F_Kategoriak!$A$2:$A$111, 0)))</f>
        <v/>
      </c>
      <c r="M146" s="41" t="str">
        <f>IF(OR(ISBLANK($I146), ISBLANK($E146)),"",INDEX(F_Kategoriak!J$2:J$111, MATCH($K146, F_Kategoriak!$A$2:$A$111, 0)))</f>
        <v/>
      </c>
      <c r="N146" s="41" t="str">
        <f>IF(OR(ISBLANK($I146), ISBLANK($E146)),"",INDEX(F_Kategoriak!M$2:M$111, MATCH($K146, F_Kategoriak!$A$2:$A$111, 0)))</f>
        <v/>
      </c>
      <c r="O146" s="128" t="str">
        <f>IF(OR(ISBLANK($I146), ISBLANK($E146)),"",INDEX(F_Kategoriak!N$2:N$111, MATCH($K146, F_Kategoriak!$A$2:$A$111, 0)))</f>
        <v/>
      </c>
    </row>
    <row r="147" spans="1:15" customFormat="1" x14ac:dyDescent="0.25">
      <c r="A147" s="87"/>
      <c r="B147" s="56"/>
      <c r="C147" s="56"/>
      <c r="D147" s="58"/>
      <c r="E147" s="63"/>
      <c r="F147" s="41" t="str">
        <f t="shared" si="10"/>
        <v/>
      </c>
      <c r="G147" s="41" t="str">
        <f t="shared" si="8"/>
        <v/>
      </c>
      <c r="H147" s="41" t="str">
        <f t="shared" si="9"/>
        <v/>
      </c>
      <c r="I147" s="41" t="str">
        <f>IF(A147="","",INDEX('1. Registration summary'!$D$3:$D$50,MATCH($A147,'1. Registration summary'!$A$3:$A$50,0)))</f>
        <v/>
      </c>
      <c r="J147" s="41" t="str">
        <f t="shared" si="11"/>
        <v/>
      </c>
      <c r="K147" s="41" t="str">
        <f>IF(OR(ISBLANK($I147), ISBLANK($E147)),"",INDEX(F_Kategoriak!$A$2:$A$111, MATCH($I147, F_Kategoriak!$E$2:$E$111, 0)))</f>
        <v/>
      </c>
      <c r="L147" s="41" t="str">
        <f>IF(OR(ISBLANK($I147), ISBLANK($E147)),"",INDEX(F_Kategoriak!I$2:I$111, MATCH($K147, F_Kategoriak!$A$2:$A$111, 0)))</f>
        <v/>
      </c>
      <c r="M147" s="41" t="str">
        <f>IF(OR(ISBLANK($I147), ISBLANK($E147)),"",INDEX(F_Kategoriak!J$2:J$111, MATCH($K147, F_Kategoriak!$A$2:$A$111, 0)))</f>
        <v/>
      </c>
      <c r="N147" s="41" t="str">
        <f>IF(OR(ISBLANK($I147), ISBLANK($E147)),"",INDEX(F_Kategoriak!M$2:M$111, MATCH($K147, F_Kategoriak!$A$2:$A$111, 0)))</f>
        <v/>
      </c>
      <c r="O147" s="128" t="str">
        <f>IF(OR(ISBLANK($I147), ISBLANK($E147)),"",INDEX(F_Kategoriak!N$2:N$111, MATCH($K147, F_Kategoriak!$A$2:$A$111, 0)))</f>
        <v/>
      </c>
    </row>
    <row r="148" spans="1:15" customFormat="1" x14ac:dyDescent="0.25">
      <c r="A148" s="87"/>
      <c r="B148" s="56"/>
      <c r="C148" s="56"/>
      <c r="D148" s="58"/>
      <c r="E148" s="63"/>
      <c r="F148" s="41" t="str">
        <f t="shared" si="10"/>
        <v/>
      </c>
      <c r="G148" s="41" t="str">
        <f t="shared" si="8"/>
        <v/>
      </c>
      <c r="H148" s="41" t="str">
        <f t="shared" si="9"/>
        <v/>
      </c>
      <c r="I148" s="41" t="str">
        <f>IF(A148="","",INDEX('1. Registration summary'!$D$3:$D$50,MATCH($A148,'1. Registration summary'!$A$3:$A$50,0)))</f>
        <v/>
      </c>
      <c r="J148" s="41" t="str">
        <f t="shared" si="11"/>
        <v/>
      </c>
      <c r="K148" s="41" t="str">
        <f>IF(OR(ISBLANK($I148), ISBLANK($E148)),"",INDEX(F_Kategoriak!$A$2:$A$111, MATCH($I148, F_Kategoriak!$E$2:$E$111, 0)))</f>
        <v/>
      </c>
      <c r="L148" s="41" t="str">
        <f>IF(OR(ISBLANK($I148), ISBLANK($E148)),"",INDEX(F_Kategoriak!I$2:I$111, MATCH($K148, F_Kategoriak!$A$2:$A$111, 0)))</f>
        <v/>
      </c>
      <c r="M148" s="41" t="str">
        <f>IF(OR(ISBLANK($I148), ISBLANK($E148)),"",INDEX(F_Kategoriak!J$2:J$111, MATCH($K148, F_Kategoriak!$A$2:$A$111, 0)))</f>
        <v/>
      </c>
      <c r="N148" s="41" t="str">
        <f>IF(OR(ISBLANK($I148), ISBLANK($E148)),"",INDEX(F_Kategoriak!M$2:M$111, MATCH($K148, F_Kategoriak!$A$2:$A$111, 0)))</f>
        <v/>
      </c>
      <c r="O148" s="128" t="str">
        <f>IF(OR(ISBLANK($I148), ISBLANK($E148)),"",INDEX(F_Kategoriak!N$2:N$111, MATCH($K148, F_Kategoriak!$A$2:$A$111, 0)))</f>
        <v/>
      </c>
    </row>
    <row r="149" spans="1:15" customFormat="1" x14ac:dyDescent="0.25">
      <c r="A149" s="87"/>
      <c r="B149" s="56"/>
      <c r="C149" s="56"/>
      <c r="D149" s="58"/>
      <c r="E149" s="63"/>
      <c r="F149" s="41" t="str">
        <f t="shared" si="10"/>
        <v/>
      </c>
      <c r="G149" s="41" t="str">
        <f t="shared" si="8"/>
        <v/>
      </c>
      <c r="H149" s="41" t="str">
        <f t="shared" si="9"/>
        <v/>
      </c>
      <c r="I149" s="41" t="str">
        <f>IF(A149="","",INDEX('1. Registration summary'!$D$3:$D$50,MATCH($A149,'1. Registration summary'!$A$3:$A$50,0)))</f>
        <v/>
      </c>
      <c r="J149" s="41" t="str">
        <f t="shared" si="11"/>
        <v/>
      </c>
      <c r="K149" s="41" t="str">
        <f>IF(OR(ISBLANK($I149), ISBLANK($E149)),"",INDEX(F_Kategoriak!$A$2:$A$111, MATCH($I149, F_Kategoriak!$E$2:$E$111, 0)))</f>
        <v/>
      </c>
      <c r="L149" s="41" t="str">
        <f>IF(OR(ISBLANK($I149), ISBLANK($E149)),"",INDEX(F_Kategoriak!I$2:I$111, MATCH($K149, F_Kategoriak!$A$2:$A$111, 0)))</f>
        <v/>
      </c>
      <c r="M149" s="41" t="str">
        <f>IF(OR(ISBLANK($I149), ISBLANK($E149)),"",INDEX(F_Kategoriak!J$2:J$111, MATCH($K149, F_Kategoriak!$A$2:$A$111, 0)))</f>
        <v/>
      </c>
      <c r="N149" s="41" t="str">
        <f>IF(OR(ISBLANK($I149), ISBLANK($E149)),"",INDEX(F_Kategoriak!M$2:M$111, MATCH($K149, F_Kategoriak!$A$2:$A$111, 0)))</f>
        <v/>
      </c>
      <c r="O149" s="128" t="str">
        <f>IF(OR(ISBLANK($I149), ISBLANK($E149)),"",INDEX(F_Kategoriak!N$2:N$111, MATCH($K149, F_Kategoriak!$A$2:$A$111, 0)))</f>
        <v/>
      </c>
    </row>
    <row r="150" spans="1:15" customFormat="1" x14ac:dyDescent="0.25">
      <c r="A150" s="87"/>
      <c r="B150" s="56"/>
      <c r="C150" s="56"/>
      <c r="D150" s="58"/>
      <c r="E150" s="63"/>
      <c r="F150" s="41" t="str">
        <f t="shared" si="10"/>
        <v/>
      </c>
      <c r="G150" s="41" t="str">
        <f t="shared" si="8"/>
        <v/>
      </c>
      <c r="H150" s="41" t="str">
        <f t="shared" si="9"/>
        <v/>
      </c>
      <c r="I150" s="41" t="str">
        <f>IF(A150="","",INDEX('1. Registration summary'!$D$3:$D$50,MATCH($A150,'1. Registration summary'!$A$3:$A$50,0)))</f>
        <v/>
      </c>
      <c r="J150" s="41" t="str">
        <f t="shared" si="11"/>
        <v/>
      </c>
      <c r="K150" s="41" t="str">
        <f>IF(OR(ISBLANK($I150), ISBLANK($E150)),"",INDEX(F_Kategoriak!$A$2:$A$111, MATCH($I150, F_Kategoriak!$E$2:$E$111, 0)))</f>
        <v/>
      </c>
      <c r="L150" s="41" t="str">
        <f>IF(OR(ISBLANK($I150), ISBLANK($E150)),"",INDEX(F_Kategoriak!I$2:I$111, MATCH($K150, F_Kategoriak!$A$2:$A$111, 0)))</f>
        <v/>
      </c>
      <c r="M150" s="41" t="str">
        <f>IF(OR(ISBLANK($I150), ISBLANK($E150)),"",INDEX(F_Kategoriak!J$2:J$111, MATCH($K150, F_Kategoriak!$A$2:$A$111, 0)))</f>
        <v/>
      </c>
      <c r="N150" s="41" t="str">
        <f>IF(OR(ISBLANK($I150), ISBLANK($E150)),"",INDEX(F_Kategoriak!M$2:M$111, MATCH($K150, F_Kategoriak!$A$2:$A$111, 0)))</f>
        <v/>
      </c>
      <c r="O150" s="128" t="str">
        <f>IF(OR(ISBLANK($I150), ISBLANK($E150)),"",INDEX(F_Kategoriak!N$2:N$111, MATCH($K150, F_Kategoriak!$A$2:$A$111, 0)))</f>
        <v/>
      </c>
    </row>
    <row r="151" spans="1:15" customFormat="1" x14ac:dyDescent="0.25">
      <c r="A151" s="87"/>
      <c r="B151" s="56"/>
      <c r="C151" s="56"/>
      <c r="D151" s="58"/>
      <c r="E151" s="63"/>
      <c r="F151" s="41" t="str">
        <f t="shared" si="10"/>
        <v/>
      </c>
      <c r="G151" s="41" t="str">
        <f t="shared" si="8"/>
        <v/>
      </c>
      <c r="H151" s="41" t="str">
        <f t="shared" si="9"/>
        <v/>
      </c>
      <c r="I151" s="41" t="str">
        <f>IF(A151="","",INDEX('1. Registration summary'!$D$3:$D$50,MATCH($A151,'1. Registration summary'!$A$3:$A$50,0)))</f>
        <v/>
      </c>
      <c r="J151" s="41" t="str">
        <f t="shared" si="11"/>
        <v/>
      </c>
      <c r="K151" s="41" t="str">
        <f>IF(OR(ISBLANK($I151), ISBLANK($E151)),"",INDEX(F_Kategoriak!$A$2:$A$111, MATCH($I151, F_Kategoriak!$E$2:$E$111, 0)))</f>
        <v/>
      </c>
      <c r="L151" s="41" t="str">
        <f>IF(OR(ISBLANK($I151), ISBLANK($E151)),"",INDEX(F_Kategoriak!I$2:I$111, MATCH($K151, F_Kategoriak!$A$2:$A$111, 0)))</f>
        <v/>
      </c>
      <c r="M151" s="41" t="str">
        <f>IF(OR(ISBLANK($I151), ISBLANK($E151)),"",INDEX(F_Kategoriak!J$2:J$111, MATCH($K151, F_Kategoriak!$A$2:$A$111, 0)))</f>
        <v/>
      </c>
      <c r="N151" s="41" t="str">
        <f>IF(OR(ISBLANK($I151), ISBLANK($E151)),"",INDEX(F_Kategoriak!M$2:M$111, MATCH($K151, F_Kategoriak!$A$2:$A$111, 0)))</f>
        <v/>
      </c>
      <c r="O151" s="128" t="str">
        <f>IF(OR(ISBLANK($I151), ISBLANK($E151)),"",INDEX(F_Kategoriak!N$2:N$111, MATCH($K151, F_Kategoriak!$A$2:$A$111, 0)))</f>
        <v/>
      </c>
    </row>
    <row r="152" spans="1:15" customFormat="1" x14ac:dyDescent="0.25">
      <c r="A152" s="87"/>
      <c r="B152" s="56"/>
      <c r="C152" s="56"/>
      <c r="D152" s="58"/>
      <c r="E152" s="63"/>
      <c r="F152" s="41" t="str">
        <f t="shared" si="10"/>
        <v/>
      </c>
      <c r="G152" s="41" t="str">
        <f t="shared" si="8"/>
        <v/>
      </c>
      <c r="H152" s="41" t="str">
        <f t="shared" si="9"/>
        <v/>
      </c>
      <c r="I152" s="41" t="str">
        <f>IF(A152="","",INDEX('1. Registration summary'!$D$3:$D$50,MATCH($A152,'1. Registration summary'!$A$3:$A$50,0)))</f>
        <v/>
      </c>
      <c r="J152" s="41" t="str">
        <f t="shared" si="11"/>
        <v/>
      </c>
      <c r="K152" s="41" t="str">
        <f>IF(OR(ISBLANK($I152), ISBLANK($E152)),"",INDEX(F_Kategoriak!$A$2:$A$111, MATCH($I152, F_Kategoriak!$E$2:$E$111, 0)))</f>
        <v/>
      </c>
      <c r="L152" s="41" t="str">
        <f>IF(OR(ISBLANK($I152), ISBLANK($E152)),"",INDEX(F_Kategoriak!I$2:I$111, MATCH($K152, F_Kategoriak!$A$2:$A$111, 0)))</f>
        <v/>
      </c>
      <c r="M152" s="41" t="str">
        <f>IF(OR(ISBLANK($I152), ISBLANK($E152)),"",INDEX(F_Kategoriak!J$2:J$111, MATCH($K152, F_Kategoriak!$A$2:$A$111, 0)))</f>
        <v/>
      </c>
      <c r="N152" s="41" t="str">
        <f>IF(OR(ISBLANK($I152), ISBLANK($E152)),"",INDEX(F_Kategoriak!M$2:M$111, MATCH($K152, F_Kategoriak!$A$2:$A$111, 0)))</f>
        <v/>
      </c>
      <c r="O152" s="128" t="str">
        <f>IF(OR(ISBLANK($I152), ISBLANK($E152)),"",INDEX(F_Kategoriak!N$2:N$111, MATCH($K152, F_Kategoriak!$A$2:$A$111, 0)))</f>
        <v/>
      </c>
    </row>
    <row r="153" spans="1:15" customFormat="1" x14ac:dyDescent="0.25">
      <c r="A153" s="87"/>
      <c r="B153" s="56"/>
      <c r="C153" s="56"/>
      <c r="D153" s="58"/>
      <c r="E153" s="63"/>
      <c r="F153" s="41" t="str">
        <f t="shared" si="10"/>
        <v/>
      </c>
      <c r="G153" s="41" t="str">
        <f t="shared" si="8"/>
        <v/>
      </c>
      <c r="H153" s="41" t="str">
        <f t="shared" si="9"/>
        <v/>
      </c>
      <c r="I153" s="41" t="str">
        <f>IF(A153="","",INDEX('1. Registration summary'!$D$3:$D$50,MATCH($A153,'1. Registration summary'!$A$3:$A$50,0)))</f>
        <v/>
      </c>
      <c r="J153" s="41" t="str">
        <f t="shared" si="11"/>
        <v/>
      </c>
      <c r="K153" s="41" t="str">
        <f>IF(OR(ISBLANK($I153), ISBLANK($E153)),"",INDEX(F_Kategoriak!$A$2:$A$111, MATCH($I153, F_Kategoriak!$E$2:$E$111, 0)))</f>
        <v/>
      </c>
      <c r="L153" s="41" t="str">
        <f>IF(OR(ISBLANK($I153), ISBLANK($E153)),"",INDEX(F_Kategoriak!I$2:I$111, MATCH($K153, F_Kategoriak!$A$2:$A$111, 0)))</f>
        <v/>
      </c>
      <c r="M153" s="41" t="str">
        <f>IF(OR(ISBLANK($I153), ISBLANK($E153)),"",INDEX(F_Kategoriak!J$2:J$111, MATCH($K153, F_Kategoriak!$A$2:$A$111, 0)))</f>
        <v/>
      </c>
      <c r="N153" s="41" t="str">
        <f>IF(OR(ISBLANK($I153), ISBLANK($E153)),"",INDEX(F_Kategoriak!M$2:M$111, MATCH($K153, F_Kategoriak!$A$2:$A$111, 0)))</f>
        <v/>
      </c>
      <c r="O153" s="128" t="str">
        <f>IF(OR(ISBLANK($I153), ISBLANK($E153)),"",INDEX(F_Kategoriak!N$2:N$111, MATCH($K153, F_Kategoriak!$A$2:$A$111, 0)))</f>
        <v/>
      </c>
    </row>
    <row r="154" spans="1:15" customFormat="1" x14ac:dyDescent="0.25">
      <c r="A154" s="87"/>
      <c r="B154" s="56"/>
      <c r="C154" s="56"/>
      <c r="D154" s="58"/>
      <c r="E154" s="63"/>
      <c r="F154" s="41" t="str">
        <f t="shared" si="10"/>
        <v/>
      </c>
      <c r="G154" s="41" t="str">
        <f t="shared" si="8"/>
        <v/>
      </c>
      <c r="H154" s="41" t="str">
        <f t="shared" si="9"/>
        <v/>
      </c>
      <c r="I154" s="41" t="str">
        <f>IF(A154="","",INDEX('1. Registration summary'!$D$3:$D$50,MATCH($A154,'1. Registration summary'!$A$3:$A$50,0)))</f>
        <v/>
      </c>
      <c r="J154" s="41" t="str">
        <f t="shared" si="11"/>
        <v/>
      </c>
      <c r="K154" s="41" t="str">
        <f>IF(OR(ISBLANK($I154), ISBLANK($E154)),"",INDEX(F_Kategoriak!$A$2:$A$111, MATCH($I154, F_Kategoriak!$E$2:$E$111, 0)))</f>
        <v/>
      </c>
      <c r="L154" s="41" t="str">
        <f>IF(OR(ISBLANK($I154), ISBLANK($E154)),"",INDEX(F_Kategoriak!I$2:I$111, MATCH($K154, F_Kategoriak!$A$2:$A$111, 0)))</f>
        <v/>
      </c>
      <c r="M154" s="41" t="str">
        <f>IF(OR(ISBLANK($I154), ISBLANK($E154)),"",INDEX(F_Kategoriak!J$2:J$111, MATCH($K154, F_Kategoriak!$A$2:$A$111, 0)))</f>
        <v/>
      </c>
      <c r="N154" s="41" t="str">
        <f>IF(OR(ISBLANK($I154), ISBLANK($E154)),"",INDEX(F_Kategoriak!M$2:M$111, MATCH($K154, F_Kategoriak!$A$2:$A$111, 0)))</f>
        <v/>
      </c>
      <c r="O154" s="128" t="str">
        <f>IF(OR(ISBLANK($I154), ISBLANK($E154)),"",INDEX(F_Kategoriak!N$2:N$111, MATCH($K154, F_Kategoriak!$A$2:$A$111, 0)))</f>
        <v/>
      </c>
    </row>
    <row r="155" spans="1:15" customFormat="1" x14ac:dyDescent="0.25">
      <c r="A155" s="87"/>
      <c r="B155" s="56"/>
      <c r="C155" s="56"/>
      <c r="D155" s="58"/>
      <c r="E155" s="63"/>
      <c r="F155" s="41" t="str">
        <f t="shared" si="10"/>
        <v/>
      </c>
      <c r="G155" s="41" t="str">
        <f t="shared" si="8"/>
        <v/>
      </c>
      <c r="H155" s="41" t="str">
        <f t="shared" si="9"/>
        <v/>
      </c>
      <c r="I155" s="41" t="str">
        <f>IF(A155="","",INDEX('1. Registration summary'!$D$3:$D$50,MATCH($A155,'1. Registration summary'!$A$3:$A$50,0)))</f>
        <v/>
      </c>
      <c r="J155" s="41" t="str">
        <f t="shared" si="11"/>
        <v/>
      </c>
      <c r="K155" s="41" t="str">
        <f>IF(OR(ISBLANK($I155), ISBLANK($E155)),"",INDEX(F_Kategoriak!$A$2:$A$111, MATCH($I155, F_Kategoriak!$E$2:$E$111, 0)))</f>
        <v/>
      </c>
      <c r="L155" s="41" t="str">
        <f>IF(OR(ISBLANK($I155), ISBLANK($E155)),"",INDEX(F_Kategoriak!I$2:I$111, MATCH($K155, F_Kategoriak!$A$2:$A$111, 0)))</f>
        <v/>
      </c>
      <c r="M155" s="41" t="str">
        <f>IF(OR(ISBLANK($I155), ISBLANK($E155)),"",INDEX(F_Kategoriak!J$2:J$111, MATCH($K155, F_Kategoriak!$A$2:$A$111, 0)))</f>
        <v/>
      </c>
      <c r="N155" s="41" t="str">
        <f>IF(OR(ISBLANK($I155), ISBLANK($E155)),"",INDEX(F_Kategoriak!M$2:M$111, MATCH($K155, F_Kategoriak!$A$2:$A$111, 0)))</f>
        <v/>
      </c>
      <c r="O155" s="128" t="str">
        <f>IF(OR(ISBLANK($I155), ISBLANK($E155)),"",INDEX(F_Kategoriak!N$2:N$111, MATCH($K155, F_Kategoriak!$A$2:$A$111, 0)))</f>
        <v/>
      </c>
    </row>
    <row r="156" spans="1:15" customFormat="1" x14ac:dyDescent="0.25">
      <c r="A156" s="87"/>
      <c r="B156" s="56"/>
      <c r="C156" s="56"/>
      <c r="D156" s="58"/>
      <c r="E156" s="63"/>
      <c r="F156" s="41" t="str">
        <f t="shared" si="10"/>
        <v/>
      </c>
      <c r="G156" s="41" t="str">
        <f t="shared" si="8"/>
        <v/>
      </c>
      <c r="H156" s="41" t="str">
        <f t="shared" si="9"/>
        <v/>
      </c>
      <c r="I156" s="41" t="str">
        <f>IF(A156="","",INDEX('1. Registration summary'!$D$3:$D$50,MATCH($A156,'1. Registration summary'!$A$3:$A$50,0)))</f>
        <v/>
      </c>
      <c r="J156" s="41" t="str">
        <f t="shared" si="11"/>
        <v/>
      </c>
      <c r="K156" s="41" t="str">
        <f>IF(OR(ISBLANK($I156), ISBLANK($E156)),"",INDEX(F_Kategoriak!$A$2:$A$111, MATCH($I156, F_Kategoriak!$E$2:$E$111, 0)))</f>
        <v/>
      </c>
      <c r="L156" s="41" t="str">
        <f>IF(OR(ISBLANK($I156), ISBLANK($E156)),"",INDEX(F_Kategoriak!I$2:I$111, MATCH($K156, F_Kategoriak!$A$2:$A$111, 0)))</f>
        <v/>
      </c>
      <c r="M156" s="41" t="str">
        <f>IF(OR(ISBLANK($I156), ISBLANK($E156)),"",INDEX(F_Kategoriak!J$2:J$111, MATCH($K156, F_Kategoriak!$A$2:$A$111, 0)))</f>
        <v/>
      </c>
      <c r="N156" s="41" t="str">
        <f>IF(OR(ISBLANK($I156), ISBLANK($E156)),"",INDEX(F_Kategoriak!M$2:M$111, MATCH($K156, F_Kategoriak!$A$2:$A$111, 0)))</f>
        <v/>
      </c>
      <c r="O156" s="128" t="str">
        <f>IF(OR(ISBLANK($I156), ISBLANK($E156)),"",INDEX(F_Kategoriak!N$2:N$111, MATCH($K156, F_Kategoriak!$A$2:$A$111, 0)))</f>
        <v/>
      </c>
    </row>
    <row r="157" spans="1:15" customFormat="1" x14ac:dyDescent="0.25">
      <c r="A157" s="87"/>
      <c r="B157" s="56"/>
      <c r="C157" s="56"/>
      <c r="D157" s="58"/>
      <c r="E157" s="63"/>
      <c r="F157" s="41" t="str">
        <f t="shared" si="10"/>
        <v/>
      </c>
      <c r="G157" s="41" t="str">
        <f t="shared" si="8"/>
        <v/>
      </c>
      <c r="H157" s="41" t="str">
        <f t="shared" si="9"/>
        <v/>
      </c>
      <c r="I157" s="41" t="str">
        <f>IF(A157="","",INDEX('1. Registration summary'!$D$3:$D$50,MATCH($A157,'1. Registration summary'!$A$3:$A$50,0)))</f>
        <v/>
      </c>
      <c r="J157" s="41" t="str">
        <f t="shared" si="11"/>
        <v/>
      </c>
      <c r="K157" s="41" t="str">
        <f>IF(OR(ISBLANK($I157), ISBLANK($E157)),"",INDEX(F_Kategoriak!$A$2:$A$111, MATCH($I157, F_Kategoriak!$E$2:$E$111, 0)))</f>
        <v/>
      </c>
      <c r="L157" s="41" t="str">
        <f>IF(OR(ISBLANK($I157), ISBLANK($E157)),"",INDEX(F_Kategoriak!I$2:I$111, MATCH($K157, F_Kategoriak!$A$2:$A$111, 0)))</f>
        <v/>
      </c>
      <c r="M157" s="41" t="str">
        <f>IF(OR(ISBLANK($I157), ISBLANK($E157)),"",INDEX(F_Kategoriak!J$2:J$111, MATCH($K157, F_Kategoriak!$A$2:$A$111, 0)))</f>
        <v/>
      </c>
      <c r="N157" s="41" t="str">
        <f>IF(OR(ISBLANK($I157), ISBLANK($E157)),"",INDEX(F_Kategoriak!M$2:M$111, MATCH($K157, F_Kategoriak!$A$2:$A$111, 0)))</f>
        <v/>
      </c>
      <c r="O157" s="128" t="str">
        <f>IF(OR(ISBLANK($I157), ISBLANK($E157)),"",INDEX(F_Kategoriak!N$2:N$111, MATCH($K157, F_Kategoriak!$A$2:$A$111, 0)))</f>
        <v/>
      </c>
    </row>
    <row r="158" spans="1:15" customFormat="1" x14ac:dyDescent="0.25">
      <c r="A158" s="87"/>
      <c r="B158" s="56"/>
      <c r="C158" s="56"/>
      <c r="D158" s="58"/>
      <c r="E158" s="63"/>
      <c r="F158" s="41" t="str">
        <f t="shared" si="10"/>
        <v/>
      </c>
      <c r="G158" s="41" t="str">
        <f t="shared" si="8"/>
        <v/>
      </c>
      <c r="H158" s="41" t="str">
        <f t="shared" si="9"/>
        <v/>
      </c>
      <c r="I158" s="41" t="str">
        <f>IF(A158="","",INDEX('1. Registration summary'!$D$3:$D$50,MATCH($A158,'1. Registration summary'!$A$3:$A$50,0)))</f>
        <v/>
      </c>
      <c r="J158" s="41" t="str">
        <f t="shared" si="11"/>
        <v/>
      </c>
      <c r="K158" s="41" t="str">
        <f>IF(OR(ISBLANK($I158), ISBLANK($E158)),"",INDEX(F_Kategoriak!$A$2:$A$111, MATCH($I158, F_Kategoriak!$E$2:$E$111, 0)))</f>
        <v/>
      </c>
      <c r="L158" s="41" t="str">
        <f>IF(OR(ISBLANK($I158), ISBLANK($E158)),"",INDEX(F_Kategoriak!I$2:I$111, MATCH($K158, F_Kategoriak!$A$2:$A$111, 0)))</f>
        <v/>
      </c>
      <c r="M158" s="41" t="str">
        <f>IF(OR(ISBLANK($I158), ISBLANK($E158)),"",INDEX(F_Kategoriak!J$2:J$111, MATCH($K158, F_Kategoriak!$A$2:$A$111, 0)))</f>
        <v/>
      </c>
      <c r="N158" s="41" t="str">
        <f>IF(OR(ISBLANK($I158), ISBLANK($E158)),"",INDEX(F_Kategoriak!M$2:M$111, MATCH($K158, F_Kategoriak!$A$2:$A$111, 0)))</f>
        <v/>
      </c>
      <c r="O158" s="128" t="str">
        <f>IF(OR(ISBLANK($I158), ISBLANK($E158)),"",INDEX(F_Kategoriak!N$2:N$111, MATCH($K158, F_Kategoriak!$A$2:$A$111, 0)))</f>
        <v/>
      </c>
    </row>
    <row r="159" spans="1:15" customFormat="1" x14ac:dyDescent="0.25">
      <c r="A159" s="87"/>
      <c r="B159" s="56"/>
      <c r="C159" s="56"/>
      <c r="D159" s="58"/>
      <c r="E159" s="63"/>
      <c r="F159" s="41" t="str">
        <f t="shared" si="10"/>
        <v/>
      </c>
      <c r="G159" s="41" t="str">
        <f t="shared" si="8"/>
        <v/>
      </c>
      <c r="H159" s="41" t="str">
        <f t="shared" si="9"/>
        <v/>
      </c>
      <c r="I159" s="41" t="str">
        <f>IF(A159="","",INDEX('1. Registration summary'!$D$3:$D$50,MATCH($A159,'1. Registration summary'!$A$3:$A$50,0)))</f>
        <v/>
      </c>
      <c r="J159" s="41" t="str">
        <f t="shared" si="11"/>
        <v/>
      </c>
      <c r="K159" s="41" t="str">
        <f>IF(OR(ISBLANK($I159), ISBLANK($E159)),"",INDEX(F_Kategoriak!$A$2:$A$111, MATCH($I159, F_Kategoriak!$E$2:$E$111, 0)))</f>
        <v/>
      </c>
      <c r="L159" s="41" t="str">
        <f>IF(OR(ISBLANK($I159), ISBLANK($E159)),"",INDEX(F_Kategoriak!I$2:I$111, MATCH($K159, F_Kategoriak!$A$2:$A$111, 0)))</f>
        <v/>
      </c>
      <c r="M159" s="41" t="str">
        <f>IF(OR(ISBLANK($I159), ISBLANK($E159)),"",INDEX(F_Kategoriak!J$2:J$111, MATCH($K159, F_Kategoriak!$A$2:$A$111, 0)))</f>
        <v/>
      </c>
      <c r="N159" s="41" t="str">
        <f>IF(OR(ISBLANK($I159), ISBLANK($E159)),"",INDEX(F_Kategoriak!M$2:M$111, MATCH($K159, F_Kategoriak!$A$2:$A$111, 0)))</f>
        <v/>
      </c>
      <c r="O159" s="128" t="str">
        <f>IF(OR(ISBLANK($I159), ISBLANK($E159)),"",INDEX(F_Kategoriak!N$2:N$111, MATCH($K159, F_Kategoriak!$A$2:$A$111, 0)))</f>
        <v/>
      </c>
    </row>
    <row r="160" spans="1:15" customFormat="1" x14ac:dyDescent="0.25">
      <c r="A160" s="87"/>
      <c r="B160" s="56"/>
      <c r="C160" s="56"/>
      <c r="D160" s="58"/>
      <c r="E160" s="63"/>
      <c r="F160" s="41" t="str">
        <f t="shared" si="10"/>
        <v/>
      </c>
      <c r="G160" s="41" t="str">
        <f t="shared" si="8"/>
        <v/>
      </c>
      <c r="H160" s="41" t="str">
        <f t="shared" si="9"/>
        <v/>
      </c>
      <c r="I160" s="41" t="str">
        <f>IF(A160="","",INDEX('1. Registration summary'!$D$3:$D$50,MATCH($A160,'1. Registration summary'!$A$3:$A$50,0)))</f>
        <v/>
      </c>
      <c r="J160" s="41" t="str">
        <f t="shared" si="11"/>
        <v/>
      </c>
      <c r="K160" s="41" t="str">
        <f>IF(OR(ISBLANK($I160), ISBLANK($E160)),"",INDEX(F_Kategoriak!$A$2:$A$111, MATCH($I160, F_Kategoriak!$E$2:$E$111, 0)))</f>
        <v/>
      </c>
      <c r="L160" s="41" t="str">
        <f>IF(OR(ISBLANK($I160), ISBLANK($E160)),"",INDEX(F_Kategoriak!I$2:I$111, MATCH($K160, F_Kategoriak!$A$2:$A$111, 0)))</f>
        <v/>
      </c>
      <c r="M160" s="41" t="str">
        <f>IF(OR(ISBLANK($I160), ISBLANK($E160)),"",INDEX(F_Kategoriak!J$2:J$111, MATCH($K160, F_Kategoriak!$A$2:$A$111, 0)))</f>
        <v/>
      </c>
      <c r="N160" s="41" t="str">
        <f>IF(OR(ISBLANK($I160), ISBLANK($E160)),"",INDEX(F_Kategoriak!M$2:M$111, MATCH($K160, F_Kategoriak!$A$2:$A$111, 0)))</f>
        <v/>
      </c>
      <c r="O160" s="128" t="str">
        <f>IF(OR(ISBLANK($I160), ISBLANK($E160)),"",INDEX(F_Kategoriak!N$2:N$111, MATCH($K160, F_Kategoriak!$A$2:$A$111, 0)))</f>
        <v/>
      </c>
    </row>
    <row r="161" spans="1:15" customFormat="1" x14ac:dyDescent="0.25">
      <c r="A161" s="87"/>
      <c r="B161" s="56"/>
      <c r="C161" s="56"/>
      <c r="D161" s="58"/>
      <c r="E161" s="63"/>
      <c r="F161" s="41" t="str">
        <f t="shared" si="10"/>
        <v/>
      </c>
      <c r="G161" s="41" t="str">
        <f t="shared" si="8"/>
        <v/>
      </c>
      <c r="H161" s="41" t="str">
        <f t="shared" si="9"/>
        <v/>
      </c>
      <c r="I161" s="41" t="str">
        <f>IF(A161="","",INDEX('1. Registration summary'!$D$3:$D$50,MATCH($A161,'1. Registration summary'!$A$3:$A$50,0)))</f>
        <v/>
      </c>
      <c r="J161" s="41" t="str">
        <f t="shared" si="11"/>
        <v/>
      </c>
      <c r="K161" s="41" t="str">
        <f>IF(OR(ISBLANK($I161), ISBLANK($E161)),"",INDEX(F_Kategoriak!$A$2:$A$111, MATCH($I161, F_Kategoriak!$E$2:$E$111, 0)))</f>
        <v/>
      </c>
      <c r="L161" s="41" t="str">
        <f>IF(OR(ISBLANK($I161), ISBLANK($E161)),"",INDEX(F_Kategoriak!I$2:I$111, MATCH($K161, F_Kategoriak!$A$2:$A$111, 0)))</f>
        <v/>
      </c>
      <c r="M161" s="41" t="str">
        <f>IF(OR(ISBLANK($I161), ISBLANK($E161)),"",INDEX(F_Kategoriak!J$2:J$111, MATCH($K161, F_Kategoriak!$A$2:$A$111, 0)))</f>
        <v/>
      </c>
      <c r="N161" s="41" t="str">
        <f>IF(OR(ISBLANK($I161), ISBLANK($E161)),"",INDEX(F_Kategoriak!M$2:M$111, MATCH($K161, F_Kategoriak!$A$2:$A$111, 0)))</f>
        <v/>
      </c>
      <c r="O161" s="128" t="str">
        <f>IF(OR(ISBLANK($I161), ISBLANK($E161)),"",INDEX(F_Kategoriak!N$2:N$111, MATCH($K161, F_Kategoriak!$A$2:$A$111, 0)))</f>
        <v/>
      </c>
    </row>
    <row r="162" spans="1:15" customFormat="1" x14ac:dyDescent="0.25">
      <c r="A162" s="87"/>
      <c r="B162" s="56"/>
      <c r="C162" s="56"/>
      <c r="D162" s="58"/>
      <c r="E162" s="63"/>
      <c r="F162" s="41" t="str">
        <f t="shared" si="10"/>
        <v/>
      </c>
      <c r="G162" s="41" t="str">
        <f t="shared" si="8"/>
        <v/>
      </c>
      <c r="H162" s="41" t="str">
        <f t="shared" si="9"/>
        <v/>
      </c>
      <c r="I162" s="41" t="str">
        <f>IF(A162="","",INDEX('1. Registration summary'!$D$3:$D$50,MATCH($A162,'1. Registration summary'!$A$3:$A$50,0)))</f>
        <v/>
      </c>
      <c r="J162" s="41" t="str">
        <f t="shared" si="11"/>
        <v/>
      </c>
      <c r="K162" s="41" t="str">
        <f>IF(OR(ISBLANK($I162), ISBLANK($E162)),"",INDEX(F_Kategoriak!$A$2:$A$111, MATCH($I162, F_Kategoriak!$E$2:$E$111, 0)))</f>
        <v/>
      </c>
      <c r="L162" s="41" t="str">
        <f>IF(OR(ISBLANK($I162), ISBLANK($E162)),"",INDEX(F_Kategoriak!I$2:I$111, MATCH($K162, F_Kategoriak!$A$2:$A$111, 0)))</f>
        <v/>
      </c>
      <c r="M162" s="41" t="str">
        <f>IF(OR(ISBLANK($I162), ISBLANK($E162)),"",INDEX(F_Kategoriak!J$2:J$111, MATCH($K162, F_Kategoriak!$A$2:$A$111, 0)))</f>
        <v/>
      </c>
      <c r="N162" s="41" t="str">
        <f>IF(OR(ISBLANK($I162), ISBLANK($E162)),"",INDEX(F_Kategoriak!M$2:M$111, MATCH($K162, F_Kategoriak!$A$2:$A$111, 0)))</f>
        <v/>
      </c>
      <c r="O162" s="128" t="str">
        <f>IF(OR(ISBLANK($I162), ISBLANK($E162)),"",INDEX(F_Kategoriak!N$2:N$111, MATCH($K162, F_Kategoriak!$A$2:$A$111, 0)))</f>
        <v/>
      </c>
    </row>
    <row r="163" spans="1:15" customFormat="1" x14ac:dyDescent="0.25">
      <c r="A163" s="87"/>
      <c r="B163" s="56"/>
      <c r="C163" s="56"/>
      <c r="D163" s="58"/>
      <c r="E163" s="63"/>
      <c r="F163" s="41" t="str">
        <f t="shared" si="10"/>
        <v/>
      </c>
      <c r="G163" s="41" t="str">
        <f t="shared" si="8"/>
        <v/>
      </c>
      <c r="H163" s="41" t="str">
        <f t="shared" si="9"/>
        <v/>
      </c>
      <c r="I163" s="41" t="str">
        <f>IF(A163="","",INDEX('1. Registration summary'!$D$3:$D$50,MATCH($A163,'1. Registration summary'!$A$3:$A$50,0)))</f>
        <v/>
      </c>
      <c r="J163" s="41" t="str">
        <f t="shared" si="11"/>
        <v/>
      </c>
      <c r="K163" s="41" t="str">
        <f>IF(OR(ISBLANK($I163), ISBLANK($E163)),"",INDEX(F_Kategoriak!$A$2:$A$111, MATCH($I163, F_Kategoriak!$E$2:$E$111, 0)))</f>
        <v/>
      </c>
      <c r="L163" s="41" t="str">
        <f>IF(OR(ISBLANK($I163), ISBLANK($E163)),"",INDEX(F_Kategoriak!I$2:I$111, MATCH($K163, F_Kategoriak!$A$2:$A$111, 0)))</f>
        <v/>
      </c>
      <c r="M163" s="41" t="str">
        <f>IF(OR(ISBLANK($I163), ISBLANK($E163)),"",INDEX(F_Kategoriak!J$2:J$111, MATCH($K163, F_Kategoriak!$A$2:$A$111, 0)))</f>
        <v/>
      </c>
      <c r="N163" s="41" t="str">
        <f>IF(OR(ISBLANK($I163), ISBLANK($E163)),"",INDEX(F_Kategoriak!M$2:M$111, MATCH($K163, F_Kategoriak!$A$2:$A$111, 0)))</f>
        <v/>
      </c>
      <c r="O163" s="128" t="str">
        <f>IF(OR(ISBLANK($I163), ISBLANK($E163)),"",INDEX(F_Kategoriak!N$2:N$111, MATCH($K163, F_Kategoriak!$A$2:$A$111, 0)))</f>
        <v/>
      </c>
    </row>
    <row r="164" spans="1:15" customFormat="1" x14ac:dyDescent="0.25">
      <c r="A164" s="87"/>
      <c r="B164" s="56"/>
      <c r="C164" s="56"/>
      <c r="D164" s="58"/>
      <c r="E164" s="63"/>
      <c r="F164" s="41" t="str">
        <f t="shared" si="10"/>
        <v/>
      </c>
      <c r="G164" s="41" t="str">
        <f t="shared" si="8"/>
        <v/>
      </c>
      <c r="H164" s="41" t="str">
        <f t="shared" si="9"/>
        <v/>
      </c>
      <c r="I164" s="41" t="str">
        <f>IF(A164="","",INDEX('1. Registration summary'!$D$3:$D$50,MATCH($A164,'1. Registration summary'!$A$3:$A$50,0)))</f>
        <v/>
      </c>
      <c r="J164" s="41" t="str">
        <f t="shared" si="11"/>
        <v/>
      </c>
      <c r="K164" s="41" t="str">
        <f>IF(OR(ISBLANK($I164), ISBLANK($E164)),"",INDEX(F_Kategoriak!$A$2:$A$111, MATCH($I164, F_Kategoriak!$E$2:$E$111, 0)))</f>
        <v/>
      </c>
      <c r="L164" s="41" t="str">
        <f>IF(OR(ISBLANK($I164), ISBLANK($E164)),"",INDEX(F_Kategoriak!I$2:I$111, MATCH($K164, F_Kategoriak!$A$2:$A$111, 0)))</f>
        <v/>
      </c>
      <c r="M164" s="41" t="str">
        <f>IF(OR(ISBLANK($I164), ISBLANK($E164)),"",INDEX(F_Kategoriak!J$2:J$111, MATCH($K164, F_Kategoriak!$A$2:$A$111, 0)))</f>
        <v/>
      </c>
      <c r="N164" s="41" t="str">
        <f>IF(OR(ISBLANK($I164), ISBLANK($E164)),"",INDEX(F_Kategoriak!M$2:M$111, MATCH($K164, F_Kategoriak!$A$2:$A$111, 0)))</f>
        <v/>
      </c>
      <c r="O164" s="128" t="str">
        <f>IF(OR(ISBLANK($I164), ISBLANK($E164)),"",INDEX(F_Kategoriak!N$2:N$111, MATCH($K164, F_Kategoriak!$A$2:$A$111, 0)))</f>
        <v/>
      </c>
    </row>
    <row r="165" spans="1:15" customFormat="1" x14ac:dyDescent="0.25">
      <c r="A165" s="87"/>
      <c r="B165" s="56"/>
      <c r="C165" s="56"/>
      <c r="D165" s="58"/>
      <c r="E165" s="63"/>
      <c r="F165" s="41" t="str">
        <f t="shared" si="10"/>
        <v/>
      </c>
      <c r="G165" s="41" t="str">
        <f t="shared" si="8"/>
        <v/>
      </c>
      <c r="H165" s="41" t="str">
        <f t="shared" si="9"/>
        <v/>
      </c>
      <c r="I165" s="41" t="str">
        <f>IF(A165="","",INDEX('1. Registration summary'!$D$3:$D$50,MATCH($A165,'1. Registration summary'!$A$3:$A$50,0)))</f>
        <v/>
      </c>
      <c r="J165" s="41" t="str">
        <f t="shared" si="11"/>
        <v/>
      </c>
      <c r="K165" s="41" t="str">
        <f>IF(OR(ISBLANK($I165), ISBLANK($E165)),"",INDEX(F_Kategoriak!$A$2:$A$111, MATCH($I165, F_Kategoriak!$E$2:$E$111, 0)))</f>
        <v/>
      </c>
      <c r="L165" s="41" t="str">
        <f>IF(OR(ISBLANK($I165), ISBLANK($E165)),"",INDEX(F_Kategoriak!I$2:I$111, MATCH($K165, F_Kategoriak!$A$2:$A$111, 0)))</f>
        <v/>
      </c>
      <c r="M165" s="41" t="str">
        <f>IF(OR(ISBLANK($I165), ISBLANK($E165)),"",INDEX(F_Kategoriak!J$2:J$111, MATCH($K165, F_Kategoriak!$A$2:$A$111, 0)))</f>
        <v/>
      </c>
      <c r="N165" s="41" t="str">
        <f>IF(OR(ISBLANK($I165), ISBLANK($E165)),"",INDEX(F_Kategoriak!M$2:M$111, MATCH($K165, F_Kategoriak!$A$2:$A$111, 0)))</f>
        <v/>
      </c>
      <c r="O165" s="128" t="str">
        <f>IF(OR(ISBLANK($I165), ISBLANK($E165)),"",INDEX(F_Kategoriak!N$2:N$111, MATCH($K165, F_Kategoriak!$A$2:$A$111, 0)))</f>
        <v/>
      </c>
    </row>
    <row r="166" spans="1:15" customFormat="1" x14ac:dyDescent="0.25">
      <c r="A166" s="87"/>
      <c r="B166" s="56"/>
      <c r="C166" s="56"/>
      <c r="D166" s="58"/>
      <c r="E166" s="63"/>
      <c r="F166" s="41" t="str">
        <f t="shared" si="10"/>
        <v/>
      </c>
      <c r="G166" s="41" t="str">
        <f t="shared" si="8"/>
        <v/>
      </c>
      <c r="H166" s="41" t="str">
        <f t="shared" si="9"/>
        <v/>
      </c>
      <c r="I166" s="41" t="str">
        <f>IF(A166="","",INDEX('1. Registration summary'!$D$3:$D$50,MATCH($A166,'1. Registration summary'!$A$3:$A$50,0)))</f>
        <v/>
      </c>
      <c r="J166" s="41" t="str">
        <f t="shared" si="11"/>
        <v/>
      </c>
      <c r="K166" s="41" t="str">
        <f>IF(OR(ISBLANK($I166), ISBLANK($E166)),"",INDEX(F_Kategoriak!$A$2:$A$111, MATCH($I166, F_Kategoriak!$E$2:$E$111, 0)))</f>
        <v/>
      </c>
      <c r="L166" s="41" t="str">
        <f>IF(OR(ISBLANK($I166), ISBLANK($E166)),"",INDEX(F_Kategoriak!I$2:I$111, MATCH($K166, F_Kategoriak!$A$2:$A$111, 0)))</f>
        <v/>
      </c>
      <c r="M166" s="41" t="str">
        <f>IF(OR(ISBLANK($I166), ISBLANK($E166)),"",INDEX(F_Kategoriak!J$2:J$111, MATCH($K166, F_Kategoriak!$A$2:$A$111, 0)))</f>
        <v/>
      </c>
      <c r="N166" s="41" t="str">
        <f>IF(OR(ISBLANK($I166), ISBLANK($E166)),"",INDEX(F_Kategoriak!M$2:M$111, MATCH($K166, F_Kategoriak!$A$2:$A$111, 0)))</f>
        <v/>
      </c>
      <c r="O166" s="128" t="str">
        <f>IF(OR(ISBLANK($I166), ISBLANK($E166)),"",INDEX(F_Kategoriak!N$2:N$111, MATCH($K166, F_Kategoriak!$A$2:$A$111, 0)))</f>
        <v/>
      </c>
    </row>
    <row r="167" spans="1:15" customFormat="1" x14ac:dyDescent="0.25">
      <c r="A167" s="87"/>
      <c r="B167" s="56"/>
      <c r="C167" s="56"/>
      <c r="D167" s="58"/>
      <c r="E167" s="63"/>
      <c r="F167" s="41" t="str">
        <f t="shared" si="10"/>
        <v/>
      </c>
      <c r="G167" s="41" t="str">
        <f t="shared" si="8"/>
        <v/>
      </c>
      <c r="H167" s="41" t="str">
        <f t="shared" si="9"/>
        <v/>
      </c>
      <c r="I167" s="41" t="str">
        <f>IF(A167="","",INDEX('1. Registration summary'!$D$3:$D$50,MATCH($A167,'1. Registration summary'!$A$3:$A$50,0)))</f>
        <v/>
      </c>
      <c r="J167" s="41" t="str">
        <f t="shared" si="11"/>
        <v/>
      </c>
      <c r="K167" s="41" t="str">
        <f>IF(OR(ISBLANK($I167), ISBLANK($E167)),"",INDEX(F_Kategoriak!$A$2:$A$111, MATCH($I167, F_Kategoriak!$E$2:$E$111, 0)))</f>
        <v/>
      </c>
      <c r="L167" s="41" t="str">
        <f>IF(OR(ISBLANK($I167), ISBLANK($E167)),"",INDEX(F_Kategoriak!I$2:I$111, MATCH($K167, F_Kategoriak!$A$2:$A$111, 0)))</f>
        <v/>
      </c>
      <c r="M167" s="41" t="str">
        <f>IF(OR(ISBLANK($I167), ISBLANK($E167)),"",INDEX(F_Kategoriak!J$2:J$111, MATCH($K167, F_Kategoriak!$A$2:$A$111, 0)))</f>
        <v/>
      </c>
      <c r="N167" s="41" t="str">
        <f>IF(OR(ISBLANK($I167), ISBLANK($E167)),"",INDEX(F_Kategoriak!M$2:M$111, MATCH($K167, F_Kategoriak!$A$2:$A$111, 0)))</f>
        <v/>
      </c>
      <c r="O167" s="128" t="str">
        <f>IF(OR(ISBLANK($I167), ISBLANK($E167)),"",INDEX(F_Kategoriak!N$2:N$111, MATCH($K167, F_Kategoriak!$A$2:$A$111, 0)))</f>
        <v/>
      </c>
    </row>
    <row r="168" spans="1:15" customFormat="1" x14ac:dyDescent="0.25">
      <c r="A168" s="87"/>
      <c r="B168" s="56"/>
      <c r="C168" s="56"/>
      <c r="D168" s="58"/>
      <c r="E168" s="63"/>
      <c r="F168" s="41" t="str">
        <f t="shared" si="10"/>
        <v/>
      </c>
      <c r="G168" s="41" t="str">
        <f t="shared" si="8"/>
        <v/>
      </c>
      <c r="H168" s="41" t="str">
        <f t="shared" si="9"/>
        <v/>
      </c>
      <c r="I168" s="41" t="str">
        <f>IF(A168="","",INDEX('1. Registration summary'!$D$3:$D$50,MATCH($A168,'1. Registration summary'!$A$3:$A$50,0)))</f>
        <v/>
      </c>
      <c r="J168" s="41" t="str">
        <f t="shared" si="11"/>
        <v/>
      </c>
      <c r="K168" s="41" t="str">
        <f>IF(OR(ISBLANK($I168), ISBLANK($E168)),"",INDEX(F_Kategoriak!$A$2:$A$111, MATCH($I168, F_Kategoriak!$E$2:$E$111, 0)))</f>
        <v/>
      </c>
      <c r="L168" s="41" t="str">
        <f>IF(OR(ISBLANK($I168), ISBLANK($E168)),"",INDEX(F_Kategoriak!I$2:I$111, MATCH($K168, F_Kategoriak!$A$2:$A$111, 0)))</f>
        <v/>
      </c>
      <c r="M168" s="41" t="str">
        <f>IF(OR(ISBLANK($I168), ISBLANK($E168)),"",INDEX(F_Kategoriak!J$2:J$111, MATCH($K168, F_Kategoriak!$A$2:$A$111, 0)))</f>
        <v/>
      </c>
      <c r="N168" s="41" t="str">
        <f>IF(OR(ISBLANK($I168), ISBLANK($E168)),"",INDEX(F_Kategoriak!M$2:M$111, MATCH($K168, F_Kategoriak!$A$2:$A$111, 0)))</f>
        <v/>
      </c>
      <c r="O168" s="128" t="str">
        <f>IF(OR(ISBLANK($I168), ISBLANK($E168)),"",INDEX(F_Kategoriak!N$2:N$111, MATCH($K168, F_Kategoriak!$A$2:$A$111, 0)))</f>
        <v/>
      </c>
    </row>
    <row r="169" spans="1:15" customFormat="1" x14ac:dyDescent="0.25">
      <c r="A169" s="87"/>
      <c r="B169" s="56"/>
      <c r="C169" s="56"/>
      <c r="D169" s="58"/>
      <c r="E169" s="63"/>
      <c r="F169" s="41" t="str">
        <f t="shared" si="10"/>
        <v/>
      </c>
      <c r="G169" s="41" t="str">
        <f t="shared" si="8"/>
        <v/>
      </c>
      <c r="H169" s="41" t="str">
        <f t="shared" si="9"/>
        <v/>
      </c>
      <c r="I169" s="41" t="str">
        <f>IF(A169="","",INDEX('1. Registration summary'!$D$3:$D$50,MATCH($A169,'1. Registration summary'!$A$3:$A$50,0)))</f>
        <v/>
      </c>
      <c r="J169" s="41" t="str">
        <f t="shared" si="11"/>
        <v/>
      </c>
      <c r="K169" s="41" t="str">
        <f>IF(OR(ISBLANK($I169), ISBLANK($E169)),"",INDEX(F_Kategoriak!$A$2:$A$111, MATCH($I169, F_Kategoriak!$E$2:$E$111, 0)))</f>
        <v/>
      </c>
      <c r="L169" s="41" t="str">
        <f>IF(OR(ISBLANK($I169), ISBLANK($E169)),"",INDEX(F_Kategoriak!I$2:I$111, MATCH($K169, F_Kategoriak!$A$2:$A$111, 0)))</f>
        <v/>
      </c>
      <c r="M169" s="41" t="str">
        <f>IF(OR(ISBLANK($I169), ISBLANK($E169)),"",INDEX(F_Kategoriak!J$2:J$111, MATCH($K169, F_Kategoriak!$A$2:$A$111, 0)))</f>
        <v/>
      </c>
      <c r="N169" s="41" t="str">
        <f>IF(OR(ISBLANK($I169), ISBLANK($E169)),"",INDEX(F_Kategoriak!M$2:M$111, MATCH($K169, F_Kategoriak!$A$2:$A$111, 0)))</f>
        <v/>
      </c>
      <c r="O169" s="128" t="str">
        <f>IF(OR(ISBLANK($I169), ISBLANK($E169)),"",INDEX(F_Kategoriak!N$2:N$111, MATCH($K169, F_Kategoriak!$A$2:$A$111, 0)))</f>
        <v/>
      </c>
    </row>
    <row r="170" spans="1:15" customFormat="1" x14ac:dyDescent="0.25">
      <c r="A170" s="87"/>
      <c r="B170" s="56"/>
      <c r="C170" s="56"/>
      <c r="D170" s="58"/>
      <c r="E170" s="63"/>
      <c r="F170" s="41" t="str">
        <f t="shared" si="10"/>
        <v/>
      </c>
      <c r="G170" s="41" t="str">
        <f t="shared" si="8"/>
        <v/>
      </c>
      <c r="H170" s="41" t="str">
        <f t="shared" si="9"/>
        <v/>
      </c>
      <c r="I170" s="41" t="str">
        <f>IF(A170="","",INDEX('1. Registration summary'!$D$3:$D$50,MATCH($A170,'1. Registration summary'!$A$3:$A$50,0)))</f>
        <v/>
      </c>
      <c r="J170" s="41" t="str">
        <f t="shared" si="11"/>
        <v/>
      </c>
      <c r="K170" s="41" t="str">
        <f>IF(OR(ISBLANK($I170), ISBLANK($E170)),"",INDEX(F_Kategoriak!$A$2:$A$111, MATCH($I170, F_Kategoriak!$E$2:$E$111, 0)))</f>
        <v/>
      </c>
      <c r="L170" s="41" t="str">
        <f>IF(OR(ISBLANK($I170), ISBLANK($E170)),"",INDEX(F_Kategoriak!I$2:I$111, MATCH($K170, F_Kategoriak!$A$2:$A$111, 0)))</f>
        <v/>
      </c>
      <c r="M170" s="41" t="str">
        <f>IF(OR(ISBLANK($I170), ISBLANK($E170)),"",INDEX(F_Kategoriak!J$2:J$111, MATCH($K170, F_Kategoriak!$A$2:$A$111, 0)))</f>
        <v/>
      </c>
      <c r="N170" s="41" t="str">
        <f>IF(OR(ISBLANK($I170), ISBLANK($E170)),"",INDEX(F_Kategoriak!M$2:M$111, MATCH($K170, F_Kategoriak!$A$2:$A$111, 0)))</f>
        <v/>
      </c>
      <c r="O170" s="128" t="str">
        <f>IF(OR(ISBLANK($I170), ISBLANK($E170)),"",INDEX(F_Kategoriak!N$2:N$111, MATCH($K170, F_Kategoriak!$A$2:$A$111, 0)))</f>
        <v/>
      </c>
    </row>
    <row r="171" spans="1:15" customFormat="1" x14ac:dyDescent="0.25">
      <c r="A171" s="87"/>
      <c r="B171" s="56"/>
      <c r="C171" s="56"/>
      <c r="D171" s="58"/>
      <c r="E171" s="63"/>
      <c r="F171" s="41" t="str">
        <f t="shared" si="10"/>
        <v/>
      </c>
      <c r="G171" s="41" t="str">
        <f t="shared" si="8"/>
        <v/>
      </c>
      <c r="H171" s="41" t="str">
        <f t="shared" si="9"/>
        <v/>
      </c>
      <c r="I171" s="41" t="str">
        <f>IF(A171="","",INDEX('1. Registration summary'!$D$3:$D$50,MATCH($A171,'1. Registration summary'!$A$3:$A$50,0)))</f>
        <v/>
      </c>
      <c r="J171" s="41" t="str">
        <f t="shared" si="11"/>
        <v/>
      </c>
      <c r="K171" s="41" t="str">
        <f>IF(OR(ISBLANK($I171), ISBLANK($E171)),"",INDEX(F_Kategoriak!$A$2:$A$111, MATCH($I171, F_Kategoriak!$E$2:$E$111, 0)))</f>
        <v/>
      </c>
      <c r="L171" s="41" t="str">
        <f>IF(OR(ISBLANK($I171), ISBLANK($E171)),"",INDEX(F_Kategoriak!I$2:I$111, MATCH($K171, F_Kategoriak!$A$2:$A$111, 0)))</f>
        <v/>
      </c>
      <c r="M171" s="41" t="str">
        <f>IF(OR(ISBLANK($I171), ISBLANK($E171)),"",INDEX(F_Kategoriak!J$2:J$111, MATCH($K171, F_Kategoriak!$A$2:$A$111, 0)))</f>
        <v/>
      </c>
      <c r="N171" s="41" t="str">
        <f>IF(OR(ISBLANK($I171), ISBLANK($E171)),"",INDEX(F_Kategoriak!M$2:M$111, MATCH($K171, F_Kategoriak!$A$2:$A$111, 0)))</f>
        <v/>
      </c>
      <c r="O171" s="128" t="str">
        <f>IF(OR(ISBLANK($I171), ISBLANK($E171)),"",INDEX(F_Kategoriak!N$2:N$111, MATCH($K171, F_Kategoriak!$A$2:$A$111, 0)))</f>
        <v/>
      </c>
    </row>
    <row r="172" spans="1:15" customFormat="1" x14ac:dyDescent="0.25">
      <c r="A172" s="87"/>
      <c r="B172" s="56"/>
      <c r="C172" s="56"/>
      <c r="D172" s="58"/>
      <c r="E172" s="63"/>
      <c r="F172" s="41" t="str">
        <f t="shared" si="10"/>
        <v/>
      </c>
      <c r="G172" s="41" t="str">
        <f t="shared" si="8"/>
        <v/>
      </c>
      <c r="H172" s="41" t="str">
        <f t="shared" si="9"/>
        <v/>
      </c>
      <c r="I172" s="41" t="str">
        <f>IF(A172="","",INDEX('1. Registration summary'!$D$3:$D$50,MATCH($A172,'1. Registration summary'!$A$3:$A$50,0)))</f>
        <v/>
      </c>
      <c r="J172" s="41" t="str">
        <f t="shared" si="11"/>
        <v/>
      </c>
      <c r="K172" s="41" t="str">
        <f>IF(OR(ISBLANK($I172), ISBLANK($E172)),"",INDEX(F_Kategoriak!$A$2:$A$111, MATCH($I172, F_Kategoriak!$E$2:$E$111, 0)))</f>
        <v/>
      </c>
      <c r="L172" s="41" t="str">
        <f>IF(OR(ISBLANK($I172), ISBLANK($E172)),"",INDEX(F_Kategoriak!I$2:I$111, MATCH($K172, F_Kategoriak!$A$2:$A$111, 0)))</f>
        <v/>
      </c>
      <c r="M172" s="41" t="str">
        <f>IF(OR(ISBLANK($I172), ISBLANK($E172)),"",INDEX(F_Kategoriak!J$2:J$111, MATCH($K172, F_Kategoriak!$A$2:$A$111, 0)))</f>
        <v/>
      </c>
      <c r="N172" s="41" t="str">
        <f>IF(OR(ISBLANK($I172), ISBLANK($E172)),"",INDEX(F_Kategoriak!M$2:M$111, MATCH($K172, F_Kategoriak!$A$2:$A$111, 0)))</f>
        <v/>
      </c>
      <c r="O172" s="128" t="str">
        <f>IF(OR(ISBLANK($I172), ISBLANK($E172)),"",INDEX(F_Kategoriak!N$2:N$111, MATCH($K172, F_Kategoriak!$A$2:$A$111, 0)))</f>
        <v/>
      </c>
    </row>
    <row r="173" spans="1:15" customFormat="1" x14ac:dyDescent="0.25">
      <c r="A173" s="87"/>
      <c r="B173" s="56"/>
      <c r="C173" s="56"/>
      <c r="D173" s="58"/>
      <c r="E173" s="63"/>
      <c r="F173" s="41" t="str">
        <f t="shared" si="10"/>
        <v/>
      </c>
      <c r="G173" s="41" t="str">
        <f t="shared" si="8"/>
        <v/>
      </c>
      <c r="H173" s="41" t="str">
        <f t="shared" si="9"/>
        <v/>
      </c>
      <c r="I173" s="41" t="str">
        <f>IF(A173="","",INDEX('1. Registration summary'!$D$3:$D$50,MATCH($A173,'1. Registration summary'!$A$3:$A$50,0)))</f>
        <v/>
      </c>
      <c r="J173" s="41" t="str">
        <f t="shared" si="11"/>
        <v/>
      </c>
      <c r="K173" s="41" t="str">
        <f>IF(OR(ISBLANK($I173), ISBLANK($E173)),"",INDEX(F_Kategoriak!$A$2:$A$111, MATCH($I173, F_Kategoriak!$E$2:$E$111, 0)))</f>
        <v/>
      </c>
      <c r="L173" s="41" t="str">
        <f>IF(OR(ISBLANK($I173), ISBLANK($E173)),"",INDEX(F_Kategoriak!I$2:I$111, MATCH($K173, F_Kategoriak!$A$2:$A$111, 0)))</f>
        <v/>
      </c>
      <c r="M173" s="41" t="str">
        <f>IF(OR(ISBLANK($I173), ISBLANK($E173)),"",INDEX(F_Kategoriak!J$2:J$111, MATCH($K173, F_Kategoriak!$A$2:$A$111, 0)))</f>
        <v/>
      </c>
      <c r="N173" s="41" t="str">
        <f>IF(OR(ISBLANK($I173), ISBLANK($E173)),"",INDEX(F_Kategoriak!M$2:M$111, MATCH($K173, F_Kategoriak!$A$2:$A$111, 0)))</f>
        <v/>
      </c>
      <c r="O173" s="128" t="str">
        <f>IF(OR(ISBLANK($I173), ISBLANK($E173)),"",INDEX(F_Kategoriak!N$2:N$111, MATCH($K173, F_Kategoriak!$A$2:$A$111, 0)))</f>
        <v/>
      </c>
    </row>
    <row r="174" spans="1:15" customFormat="1" x14ac:dyDescent="0.25">
      <c r="A174" s="87"/>
      <c r="B174" s="56"/>
      <c r="C174" s="56"/>
      <c r="D174" s="58"/>
      <c r="E174" s="63"/>
      <c r="F174" s="41" t="str">
        <f t="shared" si="10"/>
        <v/>
      </c>
      <c r="G174" s="41" t="str">
        <f t="shared" si="8"/>
        <v/>
      </c>
      <c r="H174" s="41" t="str">
        <f t="shared" si="9"/>
        <v/>
      </c>
      <c r="I174" s="41" t="str">
        <f>IF(A174="","",INDEX('1. Registration summary'!$D$3:$D$50,MATCH($A174,'1. Registration summary'!$A$3:$A$50,0)))</f>
        <v/>
      </c>
      <c r="J174" s="41" t="str">
        <f t="shared" si="11"/>
        <v/>
      </c>
      <c r="K174" s="41" t="str">
        <f>IF(OR(ISBLANK($I174), ISBLANK($E174)),"",INDEX(F_Kategoriak!$A$2:$A$111, MATCH($I174, F_Kategoriak!$E$2:$E$111, 0)))</f>
        <v/>
      </c>
      <c r="L174" s="41" t="str">
        <f>IF(OR(ISBLANK($I174), ISBLANK($E174)),"",INDEX(F_Kategoriak!I$2:I$111, MATCH($K174, F_Kategoriak!$A$2:$A$111, 0)))</f>
        <v/>
      </c>
      <c r="M174" s="41" t="str">
        <f>IF(OR(ISBLANK($I174), ISBLANK($E174)),"",INDEX(F_Kategoriak!J$2:J$111, MATCH($K174, F_Kategoriak!$A$2:$A$111, 0)))</f>
        <v/>
      </c>
      <c r="N174" s="41" t="str">
        <f>IF(OR(ISBLANK($I174), ISBLANK($E174)),"",INDEX(F_Kategoriak!M$2:M$111, MATCH($K174, F_Kategoriak!$A$2:$A$111, 0)))</f>
        <v/>
      </c>
      <c r="O174" s="128" t="str">
        <f>IF(OR(ISBLANK($I174), ISBLANK($E174)),"",INDEX(F_Kategoriak!N$2:N$111, MATCH($K174, F_Kategoriak!$A$2:$A$111, 0)))</f>
        <v/>
      </c>
    </row>
    <row r="175" spans="1:15" customFormat="1" x14ac:dyDescent="0.25">
      <c r="A175" s="87"/>
      <c r="B175" s="56"/>
      <c r="C175" s="56"/>
      <c r="D175" s="58"/>
      <c r="E175" s="63"/>
      <c r="F175" s="41" t="str">
        <f t="shared" si="10"/>
        <v/>
      </c>
      <c r="G175" s="41" t="str">
        <f t="shared" si="8"/>
        <v/>
      </c>
      <c r="H175" s="41" t="str">
        <f t="shared" si="9"/>
        <v/>
      </c>
      <c r="I175" s="41" t="str">
        <f>IF(A175="","",INDEX('1. Registration summary'!$D$3:$D$50,MATCH($A175,'1. Registration summary'!$A$3:$A$50,0)))</f>
        <v/>
      </c>
      <c r="J175" s="41" t="str">
        <f t="shared" si="11"/>
        <v/>
      </c>
      <c r="K175" s="41" t="str">
        <f>IF(OR(ISBLANK($I175), ISBLANK($E175)),"",INDEX(F_Kategoriak!$A$2:$A$111, MATCH($I175, F_Kategoriak!$E$2:$E$111, 0)))</f>
        <v/>
      </c>
      <c r="L175" s="41" t="str">
        <f>IF(OR(ISBLANK($I175), ISBLANK($E175)),"",INDEX(F_Kategoriak!I$2:I$111, MATCH($K175, F_Kategoriak!$A$2:$A$111, 0)))</f>
        <v/>
      </c>
      <c r="M175" s="41" t="str">
        <f>IF(OR(ISBLANK($I175), ISBLANK($E175)),"",INDEX(F_Kategoriak!J$2:J$111, MATCH($K175, F_Kategoriak!$A$2:$A$111, 0)))</f>
        <v/>
      </c>
      <c r="N175" s="41" t="str">
        <f>IF(OR(ISBLANK($I175), ISBLANK($E175)),"",INDEX(F_Kategoriak!M$2:M$111, MATCH($K175, F_Kategoriak!$A$2:$A$111, 0)))</f>
        <v/>
      </c>
      <c r="O175" s="128" t="str">
        <f>IF(OR(ISBLANK($I175), ISBLANK($E175)),"",INDEX(F_Kategoriak!N$2:N$111, MATCH($K175, F_Kategoriak!$A$2:$A$111, 0)))</f>
        <v/>
      </c>
    </row>
    <row r="176" spans="1:15" customFormat="1" x14ac:dyDescent="0.25">
      <c r="A176" s="87"/>
      <c r="B176" s="56"/>
      <c r="C176" s="56"/>
      <c r="D176" s="58"/>
      <c r="E176" s="63"/>
      <c r="F176" s="41" t="str">
        <f t="shared" si="10"/>
        <v/>
      </c>
      <c r="G176" s="41" t="str">
        <f t="shared" si="8"/>
        <v/>
      </c>
      <c r="H176" s="41" t="str">
        <f t="shared" si="9"/>
        <v/>
      </c>
      <c r="I176" s="41" t="str">
        <f>IF(A176="","",INDEX('1. Registration summary'!$D$3:$D$50,MATCH($A176,'1. Registration summary'!$A$3:$A$50,0)))</f>
        <v/>
      </c>
      <c r="J176" s="41" t="str">
        <f t="shared" si="11"/>
        <v/>
      </c>
      <c r="K176" s="41" t="str">
        <f>IF(OR(ISBLANK($I176), ISBLANK($E176)),"",INDEX(F_Kategoriak!$A$2:$A$111, MATCH($I176, F_Kategoriak!$E$2:$E$111, 0)))</f>
        <v/>
      </c>
      <c r="L176" s="41" t="str">
        <f>IF(OR(ISBLANK($I176), ISBLANK($E176)),"",INDEX(F_Kategoriak!I$2:I$111, MATCH($K176, F_Kategoriak!$A$2:$A$111, 0)))</f>
        <v/>
      </c>
      <c r="M176" s="41" t="str">
        <f>IF(OR(ISBLANK($I176), ISBLANK($E176)),"",INDEX(F_Kategoriak!J$2:J$111, MATCH($K176, F_Kategoriak!$A$2:$A$111, 0)))</f>
        <v/>
      </c>
      <c r="N176" s="41" t="str">
        <f>IF(OR(ISBLANK($I176), ISBLANK($E176)),"",INDEX(F_Kategoriak!M$2:M$111, MATCH($K176, F_Kategoriak!$A$2:$A$111, 0)))</f>
        <v/>
      </c>
      <c r="O176" s="128" t="str">
        <f>IF(OR(ISBLANK($I176), ISBLANK($E176)),"",INDEX(F_Kategoriak!N$2:N$111, MATCH($K176, F_Kategoriak!$A$2:$A$111, 0)))</f>
        <v/>
      </c>
    </row>
    <row r="177" spans="1:15" customFormat="1" x14ac:dyDescent="0.25">
      <c r="A177" s="87"/>
      <c r="B177" s="56"/>
      <c r="C177" s="56"/>
      <c r="D177" s="58"/>
      <c r="E177" s="63"/>
      <c r="F177" s="41" t="str">
        <f t="shared" si="10"/>
        <v/>
      </c>
      <c r="G177" s="41" t="str">
        <f t="shared" si="8"/>
        <v/>
      </c>
      <c r="H177" s="41" t="str">
        <f t="shared" si="9"/>
        <v/>
      </c>
      <c r="I177" s="41" t="str">
        <f>IF(A177="","",INDEX('1. Registration summary'!$D$3:$D$50,MATCH($A177,'1. Registration summary'!$A$3:$A$50,0)))</f>
        <v/>
      </c>
      <c r="J177" s="41" t="str">
        <f t="shared" si="11"/>
        <v/>
      </c>
      <c r="K177" s="41" t="str">
        <f>IF(OR(ISBLANK($I177), ISBLANK($E177)),"",INDEX(F_Kategoriak!$A$2:$A$111, MATCH($I177, F_Kategoriak!$E$2:$E$111, 0)))</f>
        <v/>
      </c>
      <c r="L177" s="41" t="str">
        <f>IF(OR(ISBLANK($I177), ISBLANK($E177)),"",INDEX(F_Kategoriak!I$2:I$111, MATCH($K177, F_Kategoriak!$A$2:$A$111, 0)))</f>
        <v/>
      </c>
      <c r="M177" s="41" t="str">
        <f>IF(OR(ISBLANK($I177), ISBLANK($E177)),"",INDEX(F_Kategoriak!J$2:J$111, MATCH($K177, F_Kategoriak!$A$2:$A$111, 0)))</f>
        <v/>
      </c>
      <c r="N177" s="41" t="str">
        <f>IF(OR(ISBLANK($I177), ISBLANK($E177)),"",INDEX(F_Kategoriak!M$2:M$111, MATCH($K177, F_Kategoriak!$A$2:$A$111, 0)))</f>
        <v/>
      </c>
      <c r="O177" s="128" t="str">
        <f>IF(OR(ISBLANK($I177), ISBLANK($E177)),"",INDEX(F_Kategoriak!N$2:N$111, MATCH($K177, F_Kategoriak!$A$2:$A$111, 0)))</f>
        <v/>
      </c>
    </row>
    <row r="178" spans="1:15" customFormat="1" x14ac:dyDescent="0.25">
      <c r="A178" s="87"/>
      <c r="B178" s="56"/>
      <c r="C178" s="56"/>
      <c r="D178" s="58"/>
      <c r="E178" s="63"/>
      <c r="F178" s="41" t="str">
        <f t="shared" si="10"/>
        <v/>
      </c>
      <c r="G178" s="41" t="str">
        <f t="shared" si="8"/>
        <v/>
      </c>
      <c r="H178" s="41" t="str">
        <f t="shared" si="9"/>
        <v/>
      </c>
      <c r="I178" s="41" t="str">
        <f>IF(A178="","",INDEX('1. Registration summary'!$D$3:$D$50,MATCH($A178,'1. Registration summary'!$A$3:$A$50,0)))</f>
        <v/>
      </c>
      <c r="J178" s="41" t="str">
        <f t="shared" si="11"/>
        <v/>
      </c>
      <c r="K178" s="41" t="str">
        <f>IF(OR(ISBLANK($I178), ISBLANK($E178)),"",INDEX(F_Kategoriak!$A$2:$A$111, MATCH($I178, F_Kategoriak!$E$2:$E$111, 0)))</f>
        <v/>
      </c>
      <c r="L178" s="41" t="str">
        <f>IF(OR(ISBLANK($I178), ISBLANK($E178)),"",INDEX(F_Kategoriak!I$2:I$111, MATCH($K178, F_Kategoriak!$A$2:$A$111, 0)))</f>
        <v/>
      </c>
      <c r="M178" s="41" t="str">
        <f>IF(OR(ISBLANK($I178), ISBLANK($E178)),"",INDEX(F_Kategoriak!J$2:J$111, MATCH($K178, F_Kategoriak!$A$2:$A$111, 0)))</f>
        <v/>
      </c>
      <c r="N178" s="41" t="str">
        <f>IF(OR(ISBLANK($I178), ISBLANK($E178)),"",INDEX(F_Kategoriak!M$2:M$111, MATCH($K178, F_Kategoriak!$A$2:$A$111, 0)))</f>
        <v/>
      </c>
      <c r="O178" s="128" t="str">
        <f>IF(OR(ISBLANK($I178), ISBLANK($E178)),"",INDEX(F_Kategoriak!N$2:N$111, MATCH($K178, F_Kategoriak!$A$2:$A$111, 0)))</f>
        <v/>
      </c>
    </row>
    <row r="179" spans="1:15" customFormat="1" x14ac:dyDescent="0.25">
      <c r="A179" s="87"/>
      <c r="B179" s="56"/>
      <c r="C179" s="56"/>
      <c r="D179" s="58"/>
      <c r="E179" s="63"/>
      <c r="F179" s="41" t="str">
        <f t="shared" si="10"/>
        <v/>
      </c>
      <c r="G179" s="41" t="str">
        <f t="shared" si="8"/>
        <v/>
      </c>
      <c r="H179" s="41" t="str">
        <f t="shared" si="9"/>
        <v/>
      </c>
      <c r="I179" s="41" t="str">
        <f>IF(A179="","",INDEX('1. Registration summary'!$D$3:$D$50,MATCH($A179,'1. Registration summary'!$A$3:$A$50,0)))</f>
        <v/>
      </c>
      <c r="J179" s="41" t="str">
        <f t="shared" si="11"/>
        <v/>
      </c>
      <c r="K179" s="41" t="str">
        <f>IF(OR(ISBLANK($I179), ISBLANK($E179)),"",INDEX(F_Kategoriak!$A$2:$A$111, MATCH($I179, F_Kategoriak!$E$2:$E$111, 0)))</f>
        <v/>
      </c>
      <c r="L179" s="41" t="str">
        <f>IF(OR(ISBLANK($I179), ISBLANK($E179)),"",INDEX(F_Kategoriak!I$2:I$111, MATCH($K179, F_Kategoriak!$A$2:$A$111, 0)))</f>
        <v/>
      </c>
      <c r="M179" s="41" t="str">
        <f>IF(OR(ISBLANK($I179), ISBLANK($E179)),"",INDEX(F_Kategoriak!J$2:J$111, MATCH($K179, F_Kategoriak!$A$2:$A$111, 0)))</f>
        <v/>
      </c>
      <c r="N179" s="41" t="str">
        <f>IF(OR(ISBLANK($I179), ISBLANK($E179)),"",INDEX(F_Kategoriak!M$2:M$111, MATCH($K179, F_Kategoriak!$A$2:$A$111, 0)))</f>
        <v/>
      </c>
      <c r="O179" s="128" t="str">
        <f>IF(OR(ISBLANK($I179), ISBLANK($E179)),"",INDEX(F_Kategoriak!N$2:N$111, MATCH($K179, F_Kategoriak!$A$2:$A$111, 0)))</f>
        <v/>
      </c>
    </row>
    <row r="180" spans="1:15" customFormat="1" x14ac:dyDescent="0.25">
      <c r="A180" s="87"/>
      <c r="B180" s="56"/>
      <c r="C180" s="56"/>
      <c r="D180" s="58"/>
      <c r="E180" s="63"/>
      <c r="F180" s="41" t="str">
        <f t="shared" si="10"/>
        <v/>
      </c>
      <c r="G180" s="41" t="str">
        <f t="shared" si="8"/>
        <v/>
      </c>
      <c r="H180" s="41" t="str">
        <f t="shared" si="9"/>
        <v/>
      </c>
      <c r="I180" s="41" t="str">
        <f>IF(A180="","",INDEX('1. Registration summary'!$D$3:$D$50,MATCH($A180,'1. Registration summary'!$A$3:$A$50,0)))</f>
        <v/>
      </c>
      <c r="J180" s="41" t="str">
        <f t="shared" si="11"/>
        <v/>
      </c>
      <c r="K180" s="41" t="str">
        <f>IF(OR(ISBLANK($I180), ISBLANK($E180)),"",INDEX(F_Kategoriak!$A$2:$A$111, MATCH($I180, F_Kategoriak!$E$2:$E$111, 0)))</f>
        <v/>
      </c>
      <c r="L180" s="41" t="str">
        <f>IF(OR(ISBLANK($I180), ISBLANK($E180)),"",INDEX(F_Kategoriak!I$2:I$111, MATCH($K180, F_Kategoriak!$A$2:$A$111, 0)))</f>
        <v/>
      </c>
      <c r="M180" s="41" t="str">
        <f>IF(OR(ISBLANK($I180), ISBLANK($E180)),"",INDEX(F_Kategoriak!J$2:J$111, MATCH($K180, F_Kategoriak!$A$2:$A$111, 0)))</f>
        <v/>
      </c>
      <c r="N180" s="41" t="str">
        <f>IF(OR(ISBLANK($I180), ISBLANK($E180)),"",INDEX(F_Kategoriak!M$2:M$111, MATCH($K180, F_Kategoriak!$A$2:$A$111, 0)))</f>
        <v/>
      </c>
      <c r="O180" s="128" t="str">
        <f>IF(OR(ISBLANK($I180), ISBLANK($E180)),"",INDEX(F_Kategoriak!N$2:N$111, MATCH($K180, F_Kategoriak!$A$2:$A$111, 0)))</f>
        <v/>
      </c>
    </row>
    <row r="181" spans="1:15" customFormat="1" x14ac:dyDescent="0.25">
      <c r="A181" s="87"/>
      <c r="B181" s="56"/>
      <c r="C181" s="56"/>
      <c r="D181" s="58"/>
      <c r="E181" s="63"/>
      <c r="F181" s="41" t="str">
        <f t="shared" si="10"/>
        <v/>
      </c>
      <c r="G181" s="41" t="str">
        <f t="shared" si="8"/>
        <v/>
      </c>
      <c r="H181" s="41" t="str">
        <f t="shared" si="9"/>
        <v/>
      </c>
      <c r="I181" s="41" t="str">
        <f>IF(A181="","",INDEX('1. Registration summary'!$D$3:$D$50,MATCH($A181,'1. Registration summary'!$A$3:$A$50,0)))</f>
        <v/>
      </c>
      <c r="J181" s="41" t="str">
        <f t="shared" si="11"/>
        <v/>
      </c>
      <c r="K181" s="41" t="str">
        <f>IF(OR(ISBLANK($I181), ISBLANK($E181)),"",INDEX(F_Kategoriak!$A$2:$A$111, MATCH($I181, F_Kategoriak!$E$2:$E$111, 0)))</f>
        <v/>
      </c>
      <c r="L181" s="41" t="str">
        <f>IF(OR(ISBLANK($I181), ISBLANK($E181)),"",INDEX(F_Kategoriak!I$2:I$111, MATCH($K181, F_Kategoriak!$A$2:$A$111, 0)))</f>
        <v/>
      </c>
      <c r="M181" s="41" t="str">
        <f>IF(OR(ISBLANK($I181), ISBLANK($E181)),"",INDEX(F_Kategoriak!J$2:J$111, MATCH($K181, F_Kategoriak!$A$2:$A$111, 0)))</f>
        <v/>
      </c>
      <c r="N181" s="41" t="str">
        <f>IF(OR(ISBLANK($I181), ISBLANK($E181)),"",INDEX(F_Kategoriak!M$2:M$111, MATCH($K181, F_Kategoriak!$A$2:$A$111, 0)))</f>
        <v/>
      </c>
      <c r="O181" s="128" t="str">
        <f>IF(OR(ISBLANK($I181), ISBLANK($E181)),"",INDEX(F_Kategoriak!N$2:N$111, MATCH($K181, F_Kategoriak!$A$2:$A$111, 0)))</f>
        <v/>
      </c>
    </row>
    <row r="182" spans="1:15" customFormat="1" x14ac:dyDescent="0.25">
      <c r="A182" s="87"/>
      <c r="B182" s="56"/>
      <c r="C182" s="56"/>
      <c r="D182" s="58"/>
      <c r="E182" s="63"/>
      <c r="F182" s="41" t="str">
        <f t="shared" si="10"/>
        <v/>
      </c>
      <c r="G182" s="41" t="str">
        <f t="shared" si="8"/>
        <v/>
      </c>
      <c r="H182" s="41" t="str">
        <f t="shared" si="9"/>
        <v/>
      </c>
      <c r="I182" s="41" t="str">
        <f>IF(A182="","",INDEX('1. Registration summary'!$D$3:$D$50,MATCH($A182,'1. Registration summary'!$A$3:$A$50,0)))</f>
        <v/>
      </c>
      <c r="J182" s="41" t="str">
        <f t="shared" si="11"/>
        <v/>
      </c>
      <c r="K182" s="41" t="str">
        <f>IF(OR(ISBLANK($I182), ISBLANK($E182)),"",INDEX(F_Kategoriak!$A$2:$A$111, MATCH($I182, F_Kategoriak!$E$2:$E$111, 0)))</f>
        <v/>
      </c>
      <c r="L182" s="41" t="str">
        <f>IF(OR(ISBLANK($I182), ISBLANK($E182)),"",INDEX(F_Kategoriak!I$2:I$111, MATCH($K182, F_Kategoriak!$A$2:$A$111, 0)))</f>
        <v/>
      </c>
      <c r="M182" s="41" t="str">
        <f>IF(OR(ISBLANK($I182), ISBLANK($E182)),"",INDEX(F_Kategoriak!J$2:J$111, MATCH($K182, F_Kategoriak!$A$2:$A$111, 0)))</f>
        <v/>
      </c>
      <c r="N182" s="41" t="str">
        <f>IF(OR(ISBLANK($I182), ISBLANK($E182)),"",INDEX(F_Kategoriak!M$2:M$111, MATCH($K182, F_Kategoriak!$A$2:$A$111, 0)))</f>
        <v/>
      </c>
      <c r="O182" s="128" t="str">
        <f>IF(OR(ISBLANK($I182), ISBLANK($E182)),"",INDEX(F_Kategoriak!N$2:N$111, MATCH($K182, F_Kategoriak!$A$2:$A$111, 0)))</f>
        <v/>
      </c>
    </row>
    <row r="183" spans="1:15" customFormat="1" x14ac:dyDescent="0.25">
      <c r="A183" s="87"/>
      <c r="B183" s="56"/>
      <c r="C183" s="56"/>
      <c r="D183" s="58"/>
      <c r="E183" s="63"/>
      <c r="F183" s="41" t="str">
        <f t="shared" si="10"/>
        <v/>
      </c>
      <c r="G183" s="41" t="str">
        <f t="shared" si="8"/>
        <v/>
      </c>
      <c r="H183" s="41" t="str">
        <f t="shared" si="9"/>
        <v/>
      </c>
      <c r="I183" s="41" t="str">
        <f>IF(A183="","",INDEX('1. Registration summary'!$D$3:$D$50,MATCH($A183,'1. Registration summary'!$A$3:$A$50,0)))</f>
        <v/>
      </c>
      <c r="J183" s="41" t="str">
        <f t="shared" si="11"/>
        <v/>
      </c>
      <c r="K183" s="41" t="str">
        <f>IF(OR(ISBLANK($I183), ISBLANK($E183)),"",INDEX(F_Kategoriak!$A$2:$A$111, MATCH($I183, F_Kategoriak!$E$2:$E$111, 0)))</f>
        <v/>
      </c>
      <c r="L183" s="41" t="str">
        <f>IF(OR(ISBLANK($I183), ISBLANK($E183)),"",INDEX(F_Kategoriak!I$2:I$111, MATCH($K183, F_Kategoriak!$A$2:$A$111, 0)))</f>
        <v/>
      </c>
      <c r="M183" s="41" t="str">
        <f>IF(OR(ISBLANK($I183), ISBLANK($E183)),"",INDEX(F_Kategoriak!J$2:J$111, MATCH($K183, F_Kategoriak!$A$2:$A$111, 0)))</f>
        <v/>
      </c>
      <c r="N183" s="41" t="str">
        <f>IF(OR(ISBLANK($I183), ISBLANK($E183)),"",INDEX(F_Kategoriak!M$2:M$111, MATCH($K183, F_Kategoriak!$A$2:$A$111, 0)))</f>
        <v/>
      </c>
      <c r="O183" s="128" t="str">
        <f>IF(OR(ISBLANK($I183), ISBLANK($E183)),"",INDEX(F_Kategoriak!N$2:N$111, MATCH($K183, F_Kategoriak!$A$2:$A$111, 0)))</f>
        <v/>
      </c>
    </row>
    <row r="184" spans="1:15" customFormat="1" x14ac:dyDescent="0.25">
      <c r="A184" s="87"/>
      <c r="B184" s="56"/>
      <c r="C184" s="56"/>
      <c r="D184" s="58"/>
      <c r="E184" s="63"/>
      <c r="F184" s="41" t="str">
        <f t="shared" si="10"/>
        <v/>
      </c>
      <c r="G184" s="41" t="str">
        <f t="shared" si="8"/>
        <v/>
      </c>
      <c r="H184" s="41" t="str">
        <f t="shared" si="9"/>
        <v/>
      </c>
      <c r="I184" s="41" t="str">
        <f>IF(A184="","",INDEX('1. Registration summary'!$D$3:$D$50,MATCH($A184,'1. Registration summary'!$A$3:$A$50,0)))</f>
        <v/>
      </c>
      <c r="J184" s="41" t="str">
        <f t="shared" si="11"/>
        <v/>
      </c>
      <c r="K184" s="41" t="str">
        <f>IF(OR(ISBLANK($I184), ISBLANK($E184)),"",INDEX(F_Kategoriak!$A$2:$A$111, MATCH($I184, F_Kategoriak!$E$2:$E$111, 0)))</f>
        <v/>
      </c>
      <c r="L184" s="41" t="str">
        <f>IF(OR(ISBLANK($I184), ISBLANK($E184)),"",INDEX(F_Kategoriak!I$2:I$111, MATCH($K184, F_Kategoriak!$A$2:$A$111, 0)))</f>
        <v/>
      </c>
      <c r="M184" s="41" t="str">
        <f>IF(OR(ISBLANK($I184), ISBLANK($E184)),"",INDEX(F_Kategoriak!J$2:J$111, MATCH($K184, F_Kategoriak!$A$2:$A$111, 0)))</f>
        <v/>
      </c>
      <c r="N184" s="41" t="str">
        <f>IF(OR(ISBLANK($I184), ISBLANK($E184)),"",INDEX(F_Kategoriak!M$2:M$111, MATCH($K184, F_Kategoriak!$A$2:$A$111, 0)))</f>
        <v/>
      </c>
      <c r="O184" s="128" t="str">
        <f>IF(OR(ISBLANK($I184), ISBLANK($E184)),"",INDEX(F_Kategoriak!N$2:N$111, MATCH($K184, F_Kategoriak!$A$2:$A$111, 0)))</f>
        <v/>
      </c>
    </row>
    <row r="185" spans="1:15" customFormat="1" x14ac:dyDescent="0.25">
      <c r="A185" s="87"/>
      <c r="B185" s="56"/>
      <c r="C185" s="56"/>
      <c r="D185" s="58"/>
      <c r="E185" s="63"/>
      <c r="F185" s="41" t="str">
        <f t="shared" si="10"/>
        <v/>
      </c>
      <c r="G185" s="41" t="str">
        <f t="shared" si="8"/>
        <v/>
      </c>
      <c r="H185" s="41" t="str">
        <f t="shared" si="9"/>
        <v/>
      </c>
      <c r="I185" s="41" t="str">
        <f>IF(A185="","",INDEX('1. Registration summary'!$D$3:$D$50,MATCH($A185,'1. Registration summary'!$A$3:$A$50,0)))</f>
        <v/>
      </c>
      <c r="J185" s="41" t="str">
        <f t="shared" si="11"/>
        <v/>
      </c>
      <c r="K185" s="41" t="str">
        <f>IF(OR(ISBLANK($I185), ISBLANK($E185)),"",INDEX(F_Kategoriak!$A$2:$A$111, MATCH($I185, F_Kategoriak!$E$2:$E$111, 0)))</f>
        <v/>
      </c>
      <c r="L185" s="41" t="str">
        <f>IF(OR(ISBLANK($I185), ISBLANK($E185)),"",INDEX(F_Kategoriak!I$2:I$111, MATCH($K185, F_Kategoriak!$A$2:$A$111, 0)))</f>
        <v/>
      </c>
      <c r="M185" s="41" t="str">
        <f>IF(OR(ISBLANK($I185), ISBLANK($E185)),"",INDEX(F_Kategoriak!J$2:J$111, MATCH($K185, F_Kategoriak!$A$2:$A$111, 0)))</f>
        <v/>
      </c>
      <c r="N185" s="41" t="str">
        <f>IF(OR(ISBLANK($I185), ISBLANK($E185)),"",INDEX(F_Kategoriak!M$2:M$111, MATCH($K185, F_Kategoriak!$A$2:$A$111, 0)))</f>
        <v/>
      </c>
      <c r="O185" s="128" t="str">
        <f>IF(OR(ISBLANK($I185), ISBLANK($E185)),"",INDEX(F_Kategoriak!N$2:N$111, MATCH($K185, F_Kategoriak!$A$2:$A$111, 0)))</f>
        <v/>
      </c>
    </row>
    <row r="186" spans="1:15" customFormat="1" x14ac:dyDescent="0.25">
      <c r="A186" s="87"/>
      <c r="B186" s="56"/>
      <c r="C186" s="56"/>
      <c r="D186" s="58"/>
      <c r="E186" s="63"/>
      <c r="F186" s="41" t="str">
        <f t="shared" si="10"/>
        <v/>
      </c>
      <c r="G186" s="41" t="str">
        <f t="shared" si="8"/>
        <v/>
      </c>
      <c r="H186" s="41" t="str">
        <f t="shared" si="9"/>
        <v/>
      </c>
      <c r="I186" s="41" t="str">
        <f>IF(A186="","",INDEX('1. Registration summary'!$D$3:$D$50,MATCH($A186,'1. Registration summary'!$A$3:$A$50,0)))</f>
        <v/>
      </c>
      <c r="J186" s="41" t="str">
        <f t="shared" si="11"/>
        <v/>
      </c>
      <c r="K186" s="41" t="str">
        <f>IF(OR(ISBLANK($I186), ISBLANK($E186)),"",INDEX(F_Kategoriak!$A$2:$A$111, MATCH($I186, F_Kategoriak!$E$2:$E$111, 0)))</f>
        <v/>
      </c>
      <c r="L186" s="41" t="str">
        <f>IF(OR(ISBLANK($I186), ISBLANK($E186)),"",INDEX(F_Kategoriak!I$2:I$111, MATCH($K186, F_Kategoriak!$A$2:$A$111, 0)))</f>
        <v/>
      </c>
      <c r="M186" s="41" t="str">
        <f>IF(OR(ISBLANK($I186), ISBLANK($E186)),"",INDEX(F_Kategoriak!J$2:J$111, MATCH($K186, F_Kategoriak!$A$2:$A$111, 0)))</f>
        <v/>
      </c>
      <c r="N186" s="41" t="str">
        <f>IF(OR(ISBLANK($I186), ISBLANK($E186)),"",INDEX(F_Kategoriak!M$2:M$111, MATCH($K186, F_Kategoriak!$A$2:$A$111, 0)))</f>
        <v/>
      </c>
      <c r="O186" s="128" t="str">
        <f>IF(OR(ISBLANK($I186), ISBLANK($E186)),"",INDEX(F_Kategoriak!N$2:N$111, MATCH($K186, F_Kategoriak!$A$2:$A$111, 0)))</f>
        <v/>
      </c>
    </row>
    <row r="187" spans="1:15" customFormat="1" x14ac:dyDescent="0.25">
      <c r="A187" s="87"/>
      <c r="B187" s="56"/>
      <c r="C187" s="56"/>
      <c r="D187" s="58"/>
      <c r="E187" s="63"/>
      <c r="F187" s="41" t="str">
        <f t="shared" si="10"/>
        <v/>
      </c>
      <c r="G187" s="41" t="str">
        <f t="shared" si="8"/>
        <v/>
      </c>
      <c r="H187" s="41" t="str">
        <f t="shared" si="9"/>
        <v/>
      </c>
      <c r="I187" s="41" t="str">
        <f>IF(A187="","",INDEX('1. Registration summary'!$D$3:$D$50,MATCH($A187,'1. Registration summary'!$A$3:$A$50,0)))</f>
        <v/>
      </c>
      <c r="J187" s="41" t="str">
        <f t="shared" si="11"/>
        <v/>
      </c>
      <c r="K187" s="41" t="str">
        <f>IF(OR(ISBLANK($I187), ISBLANK($E187)),"",INDEX(F_Kategoriak!$A$2:$A$111, MATCH($I187, F_Kategoriak!$E$2:$E$111, 0)))</f>
        <v/>
      </c>
      <c r="L187" s="41" t="str">
        <f>IF(OR(ISBLANK($I187), ISBLANK($E187)),"",INDEX(F_Kategoriak!I$2:I$111, MATCH($K187, F_Kategoriak!$A$2:$A$111, 0)))</f>
        <v/>
      </c>
      <c r="M187" s="41" t="str">
        <f>IF(OR(ISBLANK($I187), ISBLANK($E187)),"",INDEX(F_Kategoriak!J$2:J$111, MATCH($K187, F_Kategoriak!$A$2:$A$111, 0)))</f>
        <v/>
      </c>
      <c r="N187" s="41" t="str">
        <f>IF(OR(ISBLANK($I187), ISBLANK($E187)),"",INDEX(F_Kategoriak!M$2:M$111, MATCH($K187, F_Kategoriak!$A$2:$A$111, 0)))</f>
        <v/>
      </c>
      <c r="O187" s="128" t="str">
        <f>IF(OR(ISBLANK($I187), ISBLANK($E187)),"",INDEX(F_Kategoriak!N$2:N$111, MATCH($K187, F_Kategoriak!$A$2:$A$111, 0)))</f>
        <v/>
      </c>
    </row>
    <row r="188" spans="1:15" customFormat="1" x14ac:dyDescent="0.25">
      <c r="A188" s="87"/>
      <c r="B188" s="56"/>
      <c r="C188" s="56"/>
      <c r="D188" s="58"/>
      <c r="E188" s="63"/>
      <c r="F188" s="41" t="str">
        <f t="shared" si="10"/>
        <v/>
      </c>
      <c r="G188" s="41" t="str">
        <f t="shared" si="8"/>
        <v/>
      </c>
      <c r="H188" s="41" t="str">
        <f t="shared" si="9"/>
        <v/>
      </c>
      <c r="I188" s="41" t="str">
        <f>IF(A188="","",INDEX('1. Registration summary'!$D$3:$D$50,MATCH($A188,'1. Registration summary'!$A$3:$A$50,0)))</f>
        <v/>
      </c>
      <c r="J188" s="41" t="str">
        <f t="shared" si="11"/>
        <v/>
      </c>
      <c r="K188" s="41" t="str">
        <f>IF(OR(ISBLANK($I188), ISBLANK($E188)),"",INDEX(F_Kategoriak!$A$2:$A$111, MATCH($I188, F_Kategoriak!$E$2:$E$111, 0)))</f>
        <v/>
      </c>
      <c r="L188" s="41" t="str">
        <f>IF(OR(ISBLANK($I188), ISBLANK($E188)),"",INDEX(F_Kategoriak!I$2:I$111, MATCH($K188, F_Kategoriak!$A$2:$A$111, 0)))</f>
        <v/>
      </c>
      <c r="M188" s="41" t="str">
        <f>IF(OR(ISBLANK($I188), ISBLANK($E188)),"",INDEX(F_Kategoriak!J$2:J$111, MATCH($K188, F_Kategoriak!$A$2:$A$111, 0)))</f>
        <v/>
      </c>
      <c r="N188" s="41" t="str">
        <f>IF(OR(ISBLANK($I188), ISBLANK($E188)),"",INDEX(F_Kategoriak!M$2:M$111, MATCH($K188, F_Kategoriak!$A$2:$A$111, 0)))</f>
        <v/>
      </c>
      <c r="O188" s="128" t="str">
        <f>IF(OR(ISBLANK($I188), ISBLANK($E188)),"",INDEX(F_Kategoriak!N$2:N$111, MATCH($K188, F_Kategoriak!$A$2:$A$111, 0)))</f>
        <v/>
      </c>
    </row>
    <row r="189" spans="1:15" customFormat="1" x14ac:dyDescent="0.25">
      <c r="A189" s="87"/>
      <c r="B189" s="56"/>
      <c r="C189" s="56"/>
      <c r="D189" s="58"/>
      <c r="E189" s="63"/>
      <c r="F189" s="41" t="str">
        <f t="shared" si="10"/>
        <v/>
      </c>
      <c r="G189" s="41" t="str">
        <f t="shared" si="8"/>
        <v/>
      </c>
      <c r="H189" s="41" t="str">
        <f t="shared" si="9"/>
        <v/>
      </c>
      <c r="I189" s="41" t="str">
        <f>IF(A189="","",INDEX('1. Registration summary'!$D$3:$D$50,MATCH($A189,'1. Registration summary'!$A$3:$A$50,0)))</f>
        <v/>
      </c>
      <c r="J189" s="41" t="str">
        <f t="shared" si="11"/>
        <v/>
      </c>
      <c r="K189" s="41" t="str">
        <f>IF(OR(ISBLANK($I189), ISBLANK($E189)),"",INDEX(F_Kategoriak!$A$2:$A$111, MATCH($I189, F_Kategoriak!$E$2:$E$111, 0)))</f>
        <v/>
      </c>
      <c r="L189" s="41" t="str">
        <f>IF(OR(ISBLANK($I189), ISBLANK($E189)),"",INDEX(F_Kategoriak!I$2:I$111, MATCH($K189, F_Kategoriak!$A$2:$A$111, 0)))</f>
        <v/>
      </c>
      <c r="M189" s="41" t="str">
        <f>IF(OR(ISBLANK($I189), ISBLANK($E189)),"",INDEX(F_Kategoriak!J$2:J$111, MATCH($K189, F_Kategoriak!$A$2:$A$111, 0)))</f>
        <v/>
      </c>
      <c r="N189" s="41" t="str">
        <f>IF(OR(ISBLANK($I189), ISBLANK($E189)),"",INDEX(F_Kategoriak!M$2:M$111, MATCH($K189, F_Kategoriak!$A$2:$A$111, 0)))</f>
        <v/>
      </c>
      <c r="O189" s="128" t="str">
        <f>IF(OR(ISBLANK($I189), ISBLANK($E189)),"",INDEX(F_Kategoriak!N$2:N$111, MATCH($K189, F_Kategoriak!$A$2:$A$111, 0)))</f>
        <v/>
      </c>
    </row>
    <row r="190" spans="1:15" customFormat="1" x14ac:dyDescent="0.25">
      <c r="A190" s="87"/>
      <c r="B190" s="56"/>
      <c r="C190" s="56"/>
      <c r="D190" s="58"/>
      <c r="E190" s="63"/>
      <c r="F190" s="41" t="str">
        <f t="shared" si="10"/>
        <v/>
      </c>
      <c r="G190" s="41" t="str">
        <f t="shared" si="8"/>
        <v/>
      </c>
      <c r="H190" s="41" t="str">
        <f t="shared" si="9"/>
        <v/>
      </c>
      <c r="I190" s="41" t="str">
        <f>IF(A190="","",INDEX('1. Registration summary'!$D$3:$D$50,MATCH($A190,'1. Registration summary'!$A$3:$A$50,0)))</f>
        <v/>
      </c>
      <c r="J190" s="41" t="str">
        <f t="shared" si="11"/>
        <v/>
      </c>
      <c r="K190" s="41" t="str">
        <f>IF(OR(ISBLANK($I190), ISBLANK($E190)),"",INDEX(F_Kategoriak!$A$2:$A$111, MATCH($I190, F_Kategoriak!$E$2:$E$111, 0)))</f>
        <v/>
      </c>
      <c r="L190" s="41" t="str">
        <f>IF(OR(ISBLANK($I190), ISBLANK($E190)),"",INDEX(F_Kategoriak!I$2:I$111, MATCH($K190, F_Kategoriak!$A$2:$A$111, 0)))</f>
        <v/>
      </c>
      <c r="M190" s="41" t="str">
        <f>IF(OR(ISBLANK($I190), ISBLANK($E190)),"",INDEX(F_Kategoriak!J$2:J$111, MATCH($K190, F_Kategoriak!$A$2:$A$111, 0)))</f>
        <v/>
      </c>
      <c r="N190" s="41" t="str">
        <f>IF(OR(ISBLANK($I190), ISBLANK($E190)),"",INDEX(F_Kategoriak!M$2:M$111, MATCH($K190, F_Kategoriak!$A$2:$A$111, 0)))</f>
        <v/>
      </c>
      <c r="O190" s="128" t="str">
        <f>IF(OR(ISBLANK($I190), ISBLANK($E190)),"",INDEX(F_Kategoriak!N$2:N$111, MATCH($K190, F_Kategoriak!$A$2:$A$111, 0)))</f>
        <v/>
      </c>
    </row>
    <row r="191" spans="1:15" customFormat="1" x14ac:dyDescent="0.25">
      <c r="A191" s="87"/>
      <c r="B191" s="56"/>
      <c r="C191" s="56"/>
      <c r="D191" s="58"/>
      <c r="E191" s="63"/>
      <c r="F191" s="41" t="str">
        <f t="shared" si="10"/>
        <v/>
      </c>
      <c r="G191" s="41" t="str">
        <f t="shared" si="8"/>
        <v/>
      </c>
      <c r="H191" s="41" t="str">
        <f t="shared" si="9"/>
        <v/>
      </c>
      <c r="I191" s="41" t="str">
        <f>IF(A191="","",INDEX('1. Registration summary'!$D$3:$D$50,MATCH($A191,'1. Registration summary'!$A$3:$A$50,0)))</f>
        <v/>
      </c>
      <c r="J191" s="41" t="str">
        <f t="shared" si="11"/>
        <v/>
      </c>
      <c r="K191" s="41" t="str">
        <f>IF(OR(ISBLANK($I191), ISBLANK($E191)),"",INDEX(F_Kategoriak!$A$2:$A$111, MATCH($I191, F_Kategoriak!$E$2:$E$111, 0)))</f>
        <v/>
      </c>
      <c r="L191" s="41" t="str">
        <f>IF(OR(ISBLANK($I191), ISBLANK($E191)),"",INDEX(F_Kategoriak!I$2:I$111, MATCH($K191, F_Kategoriak!$A$2:$A$111, 0)))</f>
        <v/>
      </c>
      <c r="M191" s="41" t="str">
        <f>IF(OR(ISBLANK($I191), ISBLANK($E191)),"",INDEX(F_Kategoriak!J$2:J$111, MATCH($K191, F_Kategoriak!$A$2:$A$111, 0)))</f>
        <v/>
      </c>
      <c r="N191" s="41" t="str">
        <f>IF(OR(ISBLANK($I191), ISBLANK($E191)),"",INDEX(F_Kategoriak!M$2:M$111, MATCH($K191, F_Kategoriak!$A$2:$A$111, 0)))</f>
        <v/>
      </c>
      <c r="O191" s="128" t="str">
        <f>IF(OR(ISBLANK($I191), ISBLANK($E191)),"",INDEX(F_Kategoriak!N$2:N$111, MATCH($K191, F_Kategoriak!$A$2:$A$111, 0)))</f>
        <v/>
      </c>
    </row>
    <row r="192" spans="1:15" customFormat="1" x14ac:dyDescent="0.25">
      <c r="A192" s="87"/>
      <c r="B192" s="56"/>
      <c r="C192" s="56"/>
      <c r="D192" s="58"/>
      <c r="E192" s="63"/>
      <c r="F192" s="41" t="str">
        <f t="shared" si="10"/>
        <v/>
      </c>
      <c r="G192" s="41" t="str">
        <f t="shared" si="8"/>
        <v/>
      </c>
      <c r="H192" s="41" t="str">
        <f t="shared" si="9"/>
        <v/>
      </c>
      <c r="I192" s="41" t="str">
        <f>IF(A192="","",INDEX('1. Registration summary'!$D$3:$D$50,MATCH($A192,'1. Registration summary'!$A$3:$A$50,0)))</f>
        <v/>
      </c>
      <c r="J192" s="41" t="str">
        <f t="shared" si="11"/>
        <v/>
      </c>
      <c r="K192" s="41" t="str">
        <f>IF(OR(ISBLANK($I192), ISBLANK($E192)),"",INDEX(F_Kategoriak!$A$2:$A$111, MATCH($I192, F_Kategoriak!$E$2:$E$111, 0)))</f>
        <v/>
      </c>
      <c r="L192" s="41" t="str">
        <f>IF(OR(ISBLANK($I192), ISBLANK($E192)),"",INDEX(F_Kategoriak!I$2:I$111, MATCH($K192, F_Kategoriak!$A$2:$A$111, 0)))</f>
        <v/>
      </c>
      <c r="M192" s="41" t="str">
        <f>IF(OR(ISBLANK($I192), ISBLANK($E192)),"",INDEX(F_Kategoriak!J$2:J$111, MATCH($K192, F_Kategoriak!$A$2:$A$111, 0)))</f>
        <v/>
      </c>
      <c r="N192" s="41" t="str">
        <f>IF(OR(ISBLANK($I192), ISBLANK($E192)),"",INDEX(F_Kategoriak!M$2:M$111, MATCH($K192, F_Kategoriak!$A$2:$A$111, 0)))</f>
        <v/>
      </c>
      <c r="O192" s="128" t="str">
        <f>IF(OR(ISBLANK($I192), ISBLANK($E192)),"",INDEX(F_Kategoriak!N$2:N$111, MATCH($K192, F_Kategoriak!$A$2:$A$111, 0)))</f>
        <v/>
      </c>
    </row>
    <row r="193" spans="1:15" customFormat="1" x14ac:dyDescent="0.25">
      <c r="A193" s="87"/>
      <c r="B193" s="56"/>
      <c r="C193" s="56"/>
      <c r="D193" s="58"/>
      <c r="E193" s="63"/>
      <c r="F193" s="41" t="str">
        <f t="shared" si="10"/>
        <v/>
      </c>
      <c r="G193" s="41" t="str">
        <f t="shared" si="8"/>
        <v/>
      </c>
      <c r="H193" s="41" t="str">
        <f t="shared" si="9"/>
        <v/>
      </c>
      <c r="I193" s="41" t="str">
        <f>IF(A193="","",INDEX('1. Registration summary'!$D$3:$D$50,MATCH($A193,'1. Registration summary'!$A$3:$A$50,0)))</f>
        <v/>
      </c>
      <c r="J193" s="41" t="str">
        <f t="shared" si="11"/>
        <v/>
      </c>
      <c r="K193" s="41" t="str">
        <f>IF(OR(ISBLANK($I193), ISBLANK($E193)),"",INDEX(F_Kategoriak!$A$2:$A$111, MATCH($I193, F_Kategoriak!$E$2:$E$111, 0)))</f>
        <v/>
      </c>
      <c r="L193" s="41" t="str">
        <f>IF(OR(ISBLANK($I193), ISBLANK($E193)),"",INDEX(F_Kategoriak!I$2:I$111, MATCH($K193, F_Kategoriak!$A$2:$A$111, 0)))</f>
        <v/>
      </c>
      <c r="M193" s="41" t="str">
        <f>IF(OR(ISBLANK($I193), ISBLANK($E193)),"",INDEX(F_Kategoriak!J$2:J$111, MATCH($K193, F_Kategoriak!$A$2:$A$111, 0)))</f>
        <v/>
      </c>
      <c r="N193" s="41" t="str">
        <f>IF(OR(ISBLANK($I193), ISBLANK($E193)),"",INDEX(F_Kategoriak!M$2:M$111, MATCH($K193, F_Kategoriak!$A$2:$A$111, 0)))</f>
        <v/>
      </c>
      <c r="O193" s="128" t="str">
        <f>IF(OR(ISBLANK($I193), ISBLANK($E193)),"",INDEX(F_Kategoriak!N$2:N$111, MATCH($K193, F_Kategoriak!$A$2:$A$111, 0)))</f>
        <v/>
      </c>
    </row>
    <row r="194" spans="1:15" customFormat="1" x14ac:dyDescent="0.25">
      <c r="A194" s="87"/>
      <c r="B194" s="56"/>
      <c r="C194" s="56"/>
      <c r="D194" s="58"/>
      <c r="E194" s="63"/>
      <c r="F194" s="41" t="str">
        <f t="shared" si="10"/>
        <v/>
      </c>
      <c r="G194" s="41" t="str">
        <f t="shared" si="8"/>
        <v/>
      </c>
      <c r="H194" s="41" t="str">
        <f t="shared" si="9"/>
        <v/>
      </c>
      <c r="I194" s="41" t="str">
        <f>IF(A194="","",INDEX('1. Registration summary'!$D$3:$D$50,MATCH($A194,'1. Registration summary'!$A$3:$A$50,0)))</f>
        <v/>
      </c>
      <c r="J194" s="41" t="str">
        <f t="shared" si="11"/>
        <v/>
      </c>
      <c r="K194" s="41" t="str">
        <f>IF(OR(ISBLANK($I194), ISBLANK($E194)),"",INDEX(F_Kategoriak!$A$2:$A$111, MATCH($I194, F_Kategoriak!$E$2:$E$111, 0)))</f>
        <v/>
      </c>
      <c r="L194" s="41" t="str">
        <f>IF(OR(ISBLANK($I194), ISBLANK($E194)),"",INDEX(F_Kategoriak!I$2:I$111, MATCH($K194, F_Kategoriak!$A$2:$A$111, 0)))</f>
        <v/>
      </c>
      <c r="M194" s="41" t="str">
        <f>IF(OR(ISBLANK($I194), ISBLANK($E194)),"",INDEX(F_Kategoriak!J$2:J$111, MATCH($K194, F_Kategoriak!$A$2:$A$111, 0)))</f>
        <v/>
      </c>
      <c r="N194" s="41" t="str">
        <f>IF(OR(ISBLANK($I194), ISBLANK($E194)),"",INDEX(F_Kategoriak!M$2:M$111, MATCH($K194, F_Kategoriak!$A$2:$A$111, 0)))</f>
        <v/>
      </c>
      <c r="O194" s="128" t="str">
        <f>IF(OR(ISBLANK($I194), ISBLANK($E194)),"",INDEX(F_Kategoriak!N$2:N$111, MATCH($K194, F_Kategoriak!$A$2:$A$111, 0)))</f>
        <v/>
      </c>
    </row>
    <row r="195" spans="1:15" customFormat="1" x14ac:dyDescent="0.25">
      <c r="A195" s="87"/>
      <c r="B195" s="56"/>
      <c r="C195" s="56"/>
      <c r="D195" s="58"/>
      <c r="E195" s="63"/>
      <c r="F195" s="41" t="str">
        <f t="shared" si="10"/>
        <v/>
      </c>
      <c r="G195" s="41" t="str">
        <f t="shared" ref="G195:G250" si="12">IF(OR(ISBLANK($I195), ISBLANK($E195)),"",AND($J195&gt;=$O195,$J195&lt;=$N195))</f>
        <v/>
      </c>
      <c r="H195" s="41" t="str">
        <f t="shared" ref="H195:H250" si="13">IF(OR(ISBLANK($I195), ISBLANK($E195)),"",AND(NOT(AND($J195&gt;=$M195,$J195&lt;=$L195)),$G195))</f>
        <v/>
      </c>
      <c r="I195" s="41" t="str">
        <f>IF(A195="","",INDEX('1. Registration summary'!$D$3:$D$50,MATCH($A195,'1. Registration summary'!$A$3:$A$50,0)))</f>
        <v/>
      </c>
      <c r="J195" s="41" t="str">
        <f t="shared" si="11"/>
        <v/>
      </c>
      <c r="K195" s="41" t="str">
        <f>IF(OR(ISBLANK($I195), ISBLANK($E195)),"",INDEX(F_Kategoriak!$A$2:$A$111, MATCH($I195, F_Kategoriak!$E$2:$E$111, 0)))</f>
        <v/>
      </c>
      <c r="L195" s="41" t="str">
        <f>IF(OR(ISBLANK($I195), ISBLANK($E195)),"",INDEX(F_Kategoriak!I$2:I$111, MATCH($K195, F_Kategoriak!$A$2:$A$111, 0)))</f>
        <v/>
      </c>
      <c r="M195" s="41" t="str">
        <f>IF(OR(ISBLANK($I195), ISBLANK($E195)),"",INDEX(F_Kategoriak!J$2:J$111, MATCH($K195, F_Kategoriak!$A$2:$A$111, 0)))</f>
        <v/>
      </c>
      <c r="N195" s="41" t="str">
        <f>IF(OR(ISBLANK($I195), ISBLANK($E195)),"",INDEX(F_Kategoriak!M$2:M$111, MATCH($K195, F_Kategoriak!$A$2:$A$111, 0)))</f>
        <v/>
      </c>
      <c r="O195" s="128" t="str">
        <f>IF(OR(ISBLANK($I195), ISBLANK($E195)),"",INDEX(F_Kategoriak!N$2:N$111, MATCH($K195, F_Kategoriak!$A$2:$A$111, 0)))</f>
        <v/>
      </c>
    </row>
    <row r="196" spans="1:15" customFormat="1" x14ac:dyDescent="0.25">
      <c r="A196" s="87"/>
      <c r="B196" s="56"/>
      <c r="C196" s="56"/>
      <c r="D196" s="58"/>
      <c r="E196" s="63"/>
      <c r="F196" s="41" t="str">
        <f t="shared" ref="F196:F250" si="14">IF(ISBLANK($E196),"",AND(ISNUMBER($E196), ISNUMBER(DAY($E196))))</f>
        <v/>
      </c>
      <c r="G196" s="41" t="str">
        <f t="shared" si="12"/>
        <v/>
      </c>
      <c r="H196" s="41" t="str">
        <f t="shared" si="13"/>
        <v/>
      </c>
      <c r="I196" s="41" t="str">
        <f>IF(A196="","",INDEX('1. Registration summary'!$D$3:$D$50,MATCH($A196,'1. Registration summary'!$A$3:$A$50,0)))</f>
        <v/>
      </c>
      <c r="J196" s="41" t="str">
        <f t="shared" ref="J196:J250" si="15">IF(ISBLANK($E196),"",YEAR($E196))</f>
        <v/>
      </c>
      <c r="K196" s="41" t="str">
        <f>IF(OR(ISBLANK($I196), ISBLANK($E196)),"",INDEX(F_Kategoriak!$A$2:$A$111, MATCH($I196, F_Kategoriak!$E$2:$E$111, 0)))</f>
        <v/>
      </c>
      <c r="L196" s="41" t="str">
        <f>IF(OR(ISBLANK($I196), ISBLANK($E196)),"",INDEX(F_Kategoriak!I$2:I$111, MATCH($K196, F_Kategoriak!$A$2:$A$111, 0)))</f>
        <v/>
      </c>
      <c r="M196" s="41" t="str">
        <f>IF(OR(ISBLANK($I196), ISBLANK($E196)),"",INDEX(F_Kategoriak!J$2:J$111, MATCH($K196, F_Kategoriak!$A$2:$A$111, 0)))</f>
        <v/>
      </c>
      <c r="N196" s="41" t="str">
        <f>IF(OR(ISBLANK($I196), ISBLANK($E196)),"",INDEX(F_Kategoriak!M$2:M$111, MATCH($K196, F_Kategoriak!$A$2:$A$111, 0)))</f>
        <v/>
      </c>
      <c r="O196" s="128" t="str">
        <f>IF(OR(ISBLANK($I196), ISBLANK($E196)),"",INDEX(F_Kategoriak!N$2:N$111, MATCH($K196, F_Kategoriak!$A$2:$A$111, 0)))</f>
        <v/>
      </c>
    </row>
    <row r="197" spans="1:15" customFormat="1" x14ac:dyDescent="0.25">
      <c r="A197" s="87"/>
      <c r="B197" s="56"/>
      <c r="C197" s="56"/>
      <c r="D197" s="58"/>
      <c r="E197" s="63"/>
      <c r="F197" s="41" t="str">
        <f t="shared" si="14"/>
        <v/>
      </c>
      <c r="G197" s="41" t="str">
        <f t="shared" si="12"/>
        <v/>
      </c>
      <c r="H197" s="41" t="str">
        <f t="shared" si="13"/>
        <v/>
      </c>
      <c r="I197" s="41" t="str">
        <f>IF(A197="","",INDEX('1. Registration summary'!$D$3:$D$50,MATCH($A197,'1. Registration summary'!$A$3:$A$50,0)))</f>
        <v/>
      </c>
      <c r="J197" s="41" t="str">
        <f t="shared" si="15"/>
        <v/>
      </c>
      <c r="K197" s="41" t="str">
        <f>IF(OR(ISBLANK($I197), ISBLANK($E197)),"",INDEX(F_Kategoriak!$A$2:$A$111, MATCH($I197, F_Kategoriak!$E$2:$E$111, 0)))</f>
        <v/>
      </c>
      <c r="L197" s="41" t="str">
        <f>IF(OR(ISBLANK($I197), ISBLANK($E197)),"",INDEX(F_Kategoriak!I$2:I$111, MATCH($K197, F_Kategoriak!$A$2:$A$111, 0)))</f>
        <v/>
      </c>
      <c r="M197" s="41" t="str">
        <f>IF(OR(ISBLANK($I197), ISBLANK($E197)),"",INDEX(F_Kategoriak!J$2:J$111, MATCH($K197, F_Kategoriak!$A$2:$A$111, 0)))</f>
        <v/>
      </c>
      <c r="N197" s="41" t="str">
        <f>IF(OR(ISBLANK($I197), ISBLANK($E197)),"",INDEX(F_Kategoriak!M$2:M$111, MATCH($K197, F_Kategoriak!$A$2:$A$111, 0)))</f>
        <v/>
      </c>
      <c r="O197" s="128" t="str">
        <f>IF(OR(ISBLANK($I197), ISBLANK($E197)),"",INDEX(F_Kategoriak!N$2:N$111, MATCH($K197, F_Kategoriak!$A$2:$A$111, 0)))</f>
        <v/>
      </c>
    </row>
    <row r="198" spans="1:15" customFormat="1" x14ac:dyDescent="0.25">
      <c r="A198" s="87"/>
      <c r="B198" s="56"/>
      <c r="C198" s="56"/>
      <c r="D198" s="58"/>
      <c r="E198" s="63"/>
      <c r="F198" s="41" t="str">
        <f t="shared" si="14"/>
        <v/>
      </c>
      <c r="G198" s="41" t="str">
        <f t="shared" si="12"/>
        <v/>
      </c>
      <c r="H198" s="41" t="str">
        <f t="shared" si="13"/>
        <v/>
      </c>
      <c r="I198" s="41" t="str">
        <f>IF(A198="","",INDEX('1. Registration summary'!$D$3:$D$50,MATCH($A198,'1. Registration summary'!$A$3:$A$50,0)))</f>
        <v/>
      </c>
      <c r="J198" s="41" t="str">
        <f t="shared" si="15"/>
        <v/>
      </c>
      <c r="K198" s="41" t="str">
        <f>IF(OR(ISBLANK($I198), ISBLANK($E198)),"",INDEX(F_Kategoriak!$A$2:$A$111, MATCH($I198, F_Kategoriak!$E$2:$E$111, 0)))</f>
        <v/>
      </c>
      <c r="L198" s="41" t="str">
        <f>IF(OR(ISBLANK($I198), ISBLANK($E198)),"",INDEX(F_Kategoriak!I$2:I$111, MATCH($K198, F_Kategoriak!$A$2:$A$111, 0)))</f>
        <v/>
      </c>
      <c r="M198" s="41" t="str">
        <f>IF(OR(ISBLANK($I198), ISBLANK($E198)),"",INDEX(F_Kategoriak!J$2:J$111, MATCH($K198, F_Kategoriak!$A$2:$A$111, 0)))</f>
        <v/>
      </c>
      <c r="N198" s="41" t="str">
        <f>IF(OR(ISBLANK($I198), ISBLANK($E198)),"",INDEX(F_Kategoriak!M$2:M$111, MATCH($K198, F_Kategoriak!$A$2:$A$111, 0)))</f>
        <v/>
      </c>
      <c r="O198" s="128" t="str">
        <f>IF(OR(ISBLANK($I198), ISBLANK($E198)),"",INDEX(F_Kategoriak!N$2:N$111, MATCH($K198, F_Kategoriak!$A$2:$A$111, 0)))</f>
        <v/>
      </c>
    </row>
    <row r="199" spans="1:15" customFormat="1" x14ac:dyDescent="0.25">
      <c r="A199" s="87"/>
      <c r="B199" s="56"/>
      <c r="C199" s="56"/>
      <c r="D199" s="58"/>
      <c r="E199" s="63"/>
      <c r="F199" s="41" t="str">
        <f t="shared" si="14"/>
        <v/>
      </c>
      <c r="G199" s="41" t="str">
        <f t="shared" si="12"/>
        <v/>
      </c>
      <c r="H199" s="41" t="str">
        <f t="shared" si="13"/>
        <v/>
      </c>
      <c r="I199" s="41" t="str">
        <f>IF(A199="","",INDEX('1. Registration summary'!$D$3:$D$50,MATCH($A199,'1. Registration summary'!$A$3:$A$50,0)))</f>
        <v/>
      </c>
      <c r="J199" s="41" t="str">
        <f t="shared" si="15"/>
        <v/>
      </c>
      <c r="K199" s="41" t="str">
        <f>IF(OR(ISBLANK($I199), ISBLANK($E199)),"",INDEX(F_Kategoriak!$A$2:$A$111, MATCH($I199, F_Kategoriak!$E$2:$E$111, 0)))</f>
        <v/>
      </c>
      <c r="L199" s="41" t="str">
        <f>IF(OR(ISBLANK($I199), ISBLANK($E199)),"",INDEX(F_Kategoriak!I$2:I$111, MATCH($K199, F_Kategoriak!$A$2:$A$111, 0)))</f>
        <v/>
      </c>
      <c r="M199" s="41" t="str">
        <f>IF(OR(ISBLANK($I199), ISBLANK($E199)),"",INDEX(F_Kategoriak!J$2:J$111, MATCH($K199, F_Kategoriak!$A$2:$A$111, 0)))</f>
        <v/>
      </c>
      <c r="N199" s="41" t="str">
        <f>IF(OR(ISBLANK($I199), ISBLANK($E199)),"",INDEX(F_Kategoriak!M$2:M$111, MATCH($K199, F_Kategoriak!$A$2:$A$111, 0)))</f>
        <v/>
      </c>
      <c r="O199" s="128" t="str">
        <f>IF(OR(ISBLANK($I199), ISBLANK($E199)),"",INDEX(F_Kategoriak!N$2:N$111, MATCH($K199, F_Kategoriak!$A$2:$A$111, 0)))</f>
        <v/>
      </c>
    </row>
    <row r="200" spans="1:15" customFormat="1" x14ac:dyDescent="0.25">
      <c r="A200" s="87"/>
      <c r="B200" s="56"/>
      <c r="C200" s="56"/>
      <c r="D200" s="58"/>
      <c r="E200" s="63"/>
      <c r="F200" s="41" t="str">
        <f t="shared" si="14"/>
        <v/>
      </c>
      <c r="G200" s="41" t="str">
        <f t="shared" si="12"/>
        <v/>
      </c>
      <c r="H200" s="41" t="str">
        <f t="shared" si="13"/>
        <v/>
      </c>
      <c r="I200" s="41" t="str">
        <f>IF(A200="","",INDEX('1. Registration summary'!$D$3:$D$50,MATCH($A200,'1. Registration summary'!$A$3:$A$50,0)))</f>
        <v/>
      </c>
      <c r="J200" s="41" t="str">
        <f t="shared" si="15"/>
        <v/>
      </c>
      <c r="K200" s="41" t="str">
        <f>IF(OR(ISBLANK($I200), ISBLANK($E200)),"",INDEX(F_Kategoriak!$A$2:$A$111, MATCH($I200, F_Kategoriak!$E$2:$E$111, 0)))</f>
        <v/>
      </c>
      <c r="L200" s="41" t="str">
        <f>IF(OR(ISBLANK($I200), ISBLANK($E200)),"",INDEX(F_Kategoriak!I$2:I$111, MATCH($K200, F_Kategoriak!$A$2:$A$111, 0)))</f>
        <v/>
      </c>
      <c r="M200" s="41" t="str">
        <f>IF(OR(ISBLANK($I200), ISBLANK($E200)),"",INDEX(F_Kategoriak!J$2:J$111, MATCH($K200, F_Kategoriak!$A$2:$A$111, 0)))</f>
        <v/>
      </c>
      <c r="N200" s="41" t="str">
        <f>IF(OR(ISBLANK($I200), ISBLANK($E200)),"",INDEX(F_Kategoriak!M$2:M$111, MATCH($K200, F_Kategoriak!$A$2:$A$111, 0)))</f>
        <v/>
      </c>
      <c r="O200" s="128" t="str">
        <f>IF(OR(ISBLANK($I200), ISBLANK($E200)),"",INDEX(F_Kategoriak!N$2:N$111, MATCH($K200, F_Kategoriak!$A$2:$A$111, 0)))</f>
        <v/>
      </c>
    </row>
    <row r="201" spans="1:15" customFormat="1" x14ac:dyDescent="0.25">
      <c r="A201" s="87"/>
      <c r="B201" s="56"/>
      <c r="C201" s="56"/>
      <c r="D201" s="58"/>
      <c r="E201" s="63"/>
      <c r="F201" s="41" t="str">
        <f t="shared" si="14"/>
        <v/>
      </c>
      <c r="G201" s="41" t="str">
        <f t="shared" si="12"/>
        <v/>
      </c>
      <c r="H201" s="41" t="str">
        <f t="shared" si="13"/>
        <v/>
      </c>
      <c r="I201" s="41" t="str">
        <f>IF(A201="","",INDEX('1. Registration summary'!$D$3:$D$50,MATCH($A201,'1. Registration summary'!$A$3:$A$50,0)))</f>
        <v/>
      </c>
      <c r="J201" s="41" t="str">
        <f t="shared" si="15"/>
        <v/>
      </c>
      <c r="K201" s="41" t="str">
        <f>IF(OR(ISBLANK($I201), ISBLANK($E201)),"",INDEX(F_Kategoriak!$A$2:$A$111, MATCH($I201, F_Kategoriak!$E$2:$E$111, 0)))</f>
        <v/>
      </c>
      <c r="L201" s="41" t="str">
        <f>IF(OR(ISBLANK($I201), ISBLANK($E201)),"",INDEX(F_Kategoriak!I$2:I$111, MATCH($K201, F_Kategoriak!$A$2:$A$111, 0)))</f>
        <v/>
      </c>
      <c r="M201" s="41" t="str">
        <f>IF(OR(ISBLANK($I201), ISBLANK($E201)),"",INDEX(F_Kategoriak!J$2:J$111, MATCH($K201, F_Kategoriak!$A$2:$A$111, 0)))</f>
        <v/>
      </c>
      <c r="N201" s="41" t="str">
        <f>IF(OR(ISBLANK($I201), ISBLANK($E201)),"",INDEX(F_Kategoriak!M$2:M$111, MATCH($K201, F_Kategoriak!$A$2:$A$111, 0)))</f>
        <v/>
      </c>
      <c r="O201" s="128" t="str">
        <f>IF(OR(ISBLANK($I201), ISBLANK($E201)),"",INDEX(F_Kategoriak!N$2:N$111, MATCH($K201, F_Kategoriak!$A$2:$A$111, 0)))</f>
        <v/>
      </c>
    </row>
    <row r="202" spans="1:15" customFormat="1" x14ac:dyDescent="0.25">
      <c r="A202" s="87"/>
      <c r="B202" s="56"/>
      <c r="C202" s="56"/>
      <c r="D202" s="58"/>
      <c r="E202" s="63"/>
      <c r="F202" s="41" t="str">
        <f t="shared" si="14"/>
        <v/>
      </c>
      <c r="G202" s="41" t="str">
        <f t="shared" si="12"/>
        <v/>
      </c>
      <c r="H202" s="41" t="str">
        <f t="shared" si="13"/>
        <v/>
      </c>
      <c r="I202" s="41" t="str">
        <f>IF(A202="","",INDEX('1. Registration summary'!$D$3:$D$50,MATCH($A202,'1. Registration summary'!$A$3:$A$50,0)))</f>
        <v/>
      </c>
      <c r="J202" s="41" t="str">
        <f t="shared" si="15"/>
        <v/>
      </c>
      <c r="K202" s="41" t="str">
        <f>IF(OR(ISBLANK($I202), ISBLANK($E202)),"",INDEX(F_Kategoriak!$A$2:$A$111, MATCH($I202, F_Kategoriak!$E$2:$E$111, 0)))</f>
        <v/>
      </c>
      <c r="L202" s="41" t="str">
        <f>IF(OR(ISBLANK($I202), ISBLANK($E202)),"",INDEX(F_Kategoriak!I$2:I$111, MATCH($K202, F_Kategoriak!$A$2:$A$111, 0)))</f>
        <v/>
      </c>
      <c r="M202" s="41" t="str">
        <f>IF(OR(ISBLANK($I202), ISBLANK($E202)),"",INDEX(F_Kategoriak!J$2:J$111, MATCH($K202, F_Kategoriak!$A$2:$A$111, 0)))</f>
        <v/>
      </c>
      <c r="N202" s="41" t="str">
        <f>IF(OR(ISBLANK($I202), ISBLANK($E202)),"",INDEX(F_Kategoriak!M$2:M$111, MATCH($K202, F_Kategoriak!$A$2:$A$111, 0)))</f>
        <v/>
      </c>
      <c r="O202" s="128" t="str">
        <f>IF(OR(ISBLANK($I202), ISBLANK($E202)),"",INDEX(F_Kategoriak!N$2:N$111, MATCH($K202, F_Kategoriak!$A$2:$A$111, 0)))</f>
        <v/>
      </c>
    </row>
    <row r="203" spans="1:15" customFormat="1" x14ac:dyDescent="0.25">
      <c r="A203" s="87"/>
      <c r="B203" s="56"/>
      <c r="C203" s="56"/>
      <c r="D203" s="58"/>
      <c r="E203" s="63"/>
      <c r="F203" s="41" t="str">
        <f t="shared" si="14"/>
        <v/>
      </c>
      <c r="G203" s="41" t="str">
        <f t="shared" si="12"/>
        <v/>
      </c>
      <c r="H203" s="41" t="str">
        <f t="shared" si="13"/>
        <v/>
      </c>
      <c r="I203" s="41" t="str">
        <f>IF(A203="","",INDEX('1. Registration summary'!$D$3:$D$50,MATCH($A203,'1. Registration summary'!$A$3:$A$50,0)))</f>
        <v/>
      </c>
      <c r="J203" s="41" t="str">
        <f t="shared" si="15"/>
        <v/>
      </c>
      <c r="K203" s="41" t="str">
        <f>IF(OR(ISBLANK($I203), ISBLANK($E203)),"",INDEX(F_Kategoriak!$A$2:$A$111, MATCH($I203, F_Kategoriak!$E$2:$E$111, 0)))</f>
        <v/>
      </c>
      <c r="L203" s="41" t="str">
        <f>IF(OR(ISBLANK($I203), ISBLANK($E203)),"",INDEX(F_Kategoriak!I$2:I$111, MATCH($K203, F_Kategoriak!$A$2:$A$111, 0)))</f>
        <v/>
      </c>
      <c r="M203" s="41" t="str">
        <f>IF(OR(ISBLANK($I203), ISBLANK($E203)),"",INDEX(F_Kategoriak!J$2:J$111, MATCH($K203, F_Kategoriak!$A$2:$A$111, 0)))</f>
        <v/>
      </c>
      <c r="N203" s="41" t="str">
        <f>IF(OR(ISBLANK($I203), ISBLANK($E203)),"",INDEX(F_Kategoriak!M$2:M$111, MATCH($K203, F_Kategoriak!$A$2:$A$111, 0)))</f>
        <v/>
      </c>
      <c r="O203" s="128" t="str">
        <f>IF(OR(ISBLANK($I203), ISBLANK($E203)),"",INDEX(F_Kategoriak!N$2:N$111, MATCH($K203, F_Kategoriak!$A$2:$A$111, 0)))</f>
        <v/>
      </c>
    </row>
    <row r="204" spans="1:15" customFormat="1" x14ac:dyDescent="0.25">
      <c r="A204" s="87"/>
      <c r="B204" s="56"/>
      <c r="C204" s="56"/>
      <c r="D204" s="58"/>
      <c r="E204" s="63"/>
      <c r="F204" s="41" t="str">
        <f t="shared" si="14"/>
        <v/>
      </c>
      <c r="G204" s="41" t="str">
        <f t="shared" si="12"/>
        <v/>
      </c>
      <c r="H204" s="41" t="str">
        <f t="shared" si="13"/>
        <v/>
      </c>
      <c r="I204" s="41" t="str">
        <f>IF(A204="","",INDEX('1. Registration summary'!$D$3:$D$50,MATCH($A204,'1. Registration summary'!$A$3:$A$50,0)))</f>
        <v/>
      </c>
      <c r="J204" s="41" t="str">
        <f t="shared" si="15"/>
        <v/>
      </c>
      <c r="K204" s="41" t="str">
        <f>IF(OR(ISBLANK($I204), ISBLANK($E204)),"",INDEX(F_Kategoriak!$A$2:$A$111, MATCH($I204, F_Kategoriak!$E$2:$E$111, 0)))</f>
        <v/>
      </c>
      <c r="L204" s="41" t="str">
        <f>IF(OR(ISBLANK($I204), ISBLANK($E204)),"",INDEX(F_Kategoriak!I$2:I$111, MATCH($K204, F_Kategoriak!$A$2:$A$111, 0)))</f>
        <v/>
      </c>
      <c r="M204" s="41" t="str">
        <f>IF(OR(ISBLANK($I204), ISBLANK($E204)),"",INDEX(F_Kategoriak!J$2:J$111, MATCH($K204, F_Kategoriak!$A$2:$A$111, 0)))</f>
        <v/>
      </c>
      <c r="N204" s="41" t="str">
        <f>IF(OR(ISBLANK($I204), ISBLANK($E204)),"",INDEX(F_Kategoriak!M$2:M$111, MATCH($K204, F_Kategoriak!$A$2:$A$111, 0)))</f>
        <v/>
      </c>
      <c r="O204" s="128" t="str">
        <f>IF(OR(ISBLANK($I204), ISBLANK($E204)),"",INDEX(F_Kategoriak!N$2:N$111, MATCH($K204, F_Kategoriak!$A$2:$A$111, 0)))</f>
        <v/>
      </c>
    </row>
    <row r="205" spans="1:15" customFormat="1" x14ac:dyDescent="0.25">
      <c r="A205" s="87"/>
      <c r="B205" s="56"/>
      <c r="C205" s="56"/>
      <c r="D205" s="58"/>
      <c r="E205" s="63"/>
      <c r="F205" s="41" t="str">
        <f t="shared" si="14"/>
        <v/>
      </c>
      <c r="G205" s="41" t="str">
        <f t="shared" si="12"/>
        <v/>
      </c>
      <c r="H205" s="41" t="str">
        <f t="shared" si="13"/>
        <v/>
      </c>
      <c r="I205" s="41" t="str">
        <f>IF(A205="","",INDEX('1. Registration summary'!$D$3:$D$50,MATCH($A205,'1. Registration summary'!$A$3:$A$50,0)))</f>
        <v/>
      </c>
      <c r="J205" s="41" t="str">
        <f t="shared" si="15"/>
        <v/>
      </c>
      <c r="K205" s="41" t="str">
        <f>IF(OR(ISBLANK($I205), ISBLANK($E205)),"",INDEX(F_Kategoriak!$A$2:$A$111, MATCH($I205, F_Kategoriak!$E$2:$E$111, 0)))</f>
        <v/>
      </c>
      <c r="L205" s="41" t="str">
        <f>IF(OR(ISBLANK($I205), ISBLANK($E205)),"",INDEX(F_Kategoriak!I$2:I$111, MATCH($K205, F_Kategoriak!$A$2:$A$111, 0)))</f>
        <v/>
      </c>
      <c r="M205" s="41" t="str">
        <f>IF(OR(ISBLANK($I205), ISBLANK($E205)),"",INDEX(F_Kategoriak!J$2:J$111, MATCH($K205, F_Kategoriak!$A$2:$A$111, 0)))</f>
        <v/>
      </c>
      <c r="N205" s="41" t="str">
        <f>IF(OR(ISBLANK($I205), ISBLANK($E205)),"",INDEX(F_Kategoriak!M$2:M$111, MATCH($K205, F_Kategoriak!$A$2:$A$111, 0)))</f>
        <v/>
      </c>
      <c r="O205" s="128" t="str">
        <f>IF(OR(ISBLANK($I205), ISBLANK($E205)),"",INDEX(F_Kategoriak!N$2:N$111, MATCH($K205, F_Kategoriak!$A$2:$A$111, 0)))</f>
        <v/>
      </c>
    </row>
    <row r="206" spans="1:15" customFormat="1" x14ac:dyDescent="0.25">
      <c r="A206" s="87"/>
      <c r="B206" s="56"/>
      <c r="C206" s="56"/>
      <c r="D206" s="58"/>
      <c r="E206" s="63"/>
      <c r="F206" s="41" t="str">
        <f t="shared" si="14"/>
        <v/>
      </c>
      <c r="G206" s="41" t="str">
        <f t="shared" si="12"/>
        <v/>
      </c>
      <c r="H206" s="41" t="str">
        <f t="shared" si="13"/>
        <v/>
      </c>
      <c r="I206" s="41" t="str">
        <f>IF(A206="","",INDEX('1. Registration summary'!$D$3:$D$50,MATCH($A206,'1. Registration summary'!$A$3:$A$50,0)))</f>
        <v/>
      </c>
      <c r="J206" s="41" t="str">
        <f t="shared" si="15"/>
        <v/>
      </c>
      <c r="K206" s="41" t="str">
        <f>IF(OR(ISBLANK($I206), ISBLANK($E206)),"",INDEX(F_Kategoriak!$A$2:$A$111, MATCH($I206, F_Kategoriak!$E$2:$E$111, 0)))</f>
        <v/>
      </c>
      <c r="L206" s="41" t="str">
        <f>IF(OR(ISBLANK($I206), ISBLANK($E206)),"",INDEX(F_Kategoriak!I$2:I$111, MATCH($K206, F_Kategoriak!$A$2:$A$111, 0)))</f>
        <v/>
      </c>
      <c r="M206" s="41" t="str">
        <f>IF(OR(ISBLANK($I206), ISBLANK($E206)),"",INDEX(F_Kategoriak!J$2:J$111, MATCH($K206, F_Kategoriak!$A$2:$A$111, 0)))</f>
        <v/>
      </c>
      <c r="N206" s="41" t="str">
        <f>IF(OR(ISBLANK($I206), ISBLANK($E206)),"",INDEX(F_Kategoriak!M$2:M$111, MATCH($K206, F_Kategoriak!$A$2:$A$111, 0)))</f>
        <v/>
      </c>
      <c r="O206" s="128" t="str">
        <f>IF(OR(ISBLANK($I206), ISBLANK($E206)),"",INDEX(F_Kategoriak!N$2:N$111, MATCH($K206, F_Kategoriak!$A$2:$A$111, 0)))</f>
        <v/>
      </c>
    </row>
    <row r="207" spans="1:15" customFormat="1" x14ac:dyDescent="0.25">
      <c r="A207" s="87"/>
      <c r="B207" s="56"/>
      <c r="C207" s="56"/>
      <c r="D207" s="58"/>
      <c r="E207" s="63"/>
      <c r="F207" s="41" t="str">
        <f t="shared" si="14"/>
        <v/>
      </c>
      <c r="G207" s="41" t="str">
        <f t="shared" si="12"/>
        <v/>
      </c>
      <c r="H207" s="41" t="str">
        <f t="shared" si="13"/>
        <v/>
      </c>
      <c r="I207" s="41" t="str">
        <f>IF(A207="","",INDEX('1. Registration summary'!$D$3:$D$50,MATCH($A207,'1. Registration summary'!$A$3:$A$50,0)))</f>
        <v/>
      </c>
      <c r="J207" s="41" t="str">
        <f t="shared" si="15"/>
        <v/>
      </c>
      <c r="K207" s="41" t="str">
        <f>IF(OR(ISBLANK($I207), ISBLANK($E207)),"",INDEX(F_Kategoriak!$A$2:$A$111, MATCH($I207, F_Kategoriak!$E$2:$E$111, 0)))</f>
        <v/>
      </c>
      <c r="L207" s="41" t="str">
        <f>IF(OR(ISBLANK($I207), ISBLANK($E207)),"",INDEX(F_Kategoriak!I$2:I$111, MATCH($K207, F_Kategoriak!$A$2:$A$111, 0)))</f>
        <v/>
      </c>
      <c r="M207" s="41" t="str">
        <f>IF(OR(ISBLANK($I207), ISBLANK($E207)),"",INDEX(F_Kategoriak!J$2:J$111, MATCH($K207, F_Kategoriak!$A$2:$A$111, 0)))</f>
        <v/>
      </c>
      <c r="N207" s="41" t="str">
        <f>IF(OR(ISBLANK($I207), ISBLANK($E207)),"",INDEX(F_Kategoriak!M$2:M$111, MATCH($K207, F_Kategoriak!$A$2:$A$111, 0)))</f>
        <v/>
      </c>
      <c r="O207" s="128" t="str">
        <f>IF(OR(ISBLANK($I207), ISBLANK($E207)),"",INDEX(F_Kategoriak!N$2:N$111, MATCH($K207, F_Kategoriak!$A$2:$A$111, 0)))</f>
        <v/>
      </c>
    </row>
    <row r="208" spans="1:15" customFormat="1" x14ac:dyDescent="0.25">
      <c r="A208" s="87"/>
      <c r="B208" s="56"/>
      <c r="C208" s="56"/>
      <c r="D208" s="58"/>
      <c r="E208" s="63"/>
      <c r="F208" s="41" t="str">
        <f t="shared" si="14"/>
        <v/>
      </c>
      <c r="G208" s="41" t="str">
        <f t="shared" si="12"/>
        <v/>
      </c>
      <c r="H208" s="41" t="str">
        <f t="shared" si="13"/>
        <v/>
      </c>
      <c r="I208" s="41" t="str">
        <f>IF(A208="","",INDEX('1. Registration summary'!$D$3:$D$50,MATCH($A208,'1. Registration summary'!$A$3:$A$50,0)))</f>
        <v/>
      </c>
      <c r="J208" s="41" t="str">
        <f t="shared" si="15"/>
        <v/>
      </c>
      <c r="K208" s="41" t="str">
        <f>IF(OR(ISBLANK($I208), ISBLANK($E208)),"",INDEX(F_Kategoriak!$A$2:$A$111, MATCH($I208, F_Kategoriak!$E$2:$E$111, 0)))</f>
        <v/>
      </c>
      <c r="L208" s="41" t="str">
        <f>IF(OR(ISBLANK($I208), ISBLANK($E208)),"",INDEX(F_Kategoriak!I$2:I$111, MATCH($K208, F_Kategoriak!$A$2:$A$111, 0)))</f>
        <v/>
      </c>
      <c r="M208" s="41" t="str">
        <f>IF(OR(ISBLANK($I208), ISBLANK($E208)),"",INDEX(F_Kategoriak!J$2:J$111, MATCH($K208, F_Kategoriak!$A$2:$A$111, 0)))</f>
        <v/>
      </c>
      <c r="N208" s="41" t="str">
        <f>IF(OR(ISBLANK($I208), ISBLANK($E208)),"",INDEX(F_Kategoriak!M$2:M$111, MATCH($K208, F_Kategoriak!$A$2:$A$111, 0)))</f>
        <v/>
      </c>
      <c r="O208" s="128" t="str">
        <f>IF(OR(ISBLANK($I208), ISBLANK($E208)),"",INDEX(F_Kategoriak!N$2:N$111, MATCH($K208, F_Kategoriak!$A$2:$A$111, 0)))</f>
        <v/>
      </c>
    </row>
    <row r="209" spans="1:15" customFormat="1" x14ac:dyDescent="0.25">
      <c r="A209" s="87"/>
      <c r="B209" s="56"/>
      <c r="C209" s="56"/>
      <c r="D209" s="58"/>
      <c r="E209" s="63"/>
      <c r="F209" s="41" t="str">
        <f t="shared" si="14"/>
        <v/>
      </c>
      <c r="G209" s="41" t="str">
        <f t="shared" si="12"/>
        <v/>
      </c>
      <c r="H209" s="41" t="str">
        <f t="shared" si="13"/>
        <v/>
      </c>
      <c r="I209" s="41" t="str">
        <f>IF(A209="","",INDEX('1. Registration summary'!$D$3:$D$50,MATCH($A209,'1. Registration summary'!$A$3:$A$50,0)))</f>
        <v/>
      </c>
      <c r="J209" s="41" t="str">
        <f t="shared" si="15"/>
        <v/>
      </c>
      <c r="K209" s="41" t="str">
        <f>IF(OR(ISBLANK($I209), ISBLANK($E209)),"",INDEX(F_Kategoriak!$A$2:$A$111, MATCH($I209, F_Kategoriak!$E$2:$E$111, 0)))</f>
        <v/>
      </c>
      <c r="L209" s="41" t="str">
        <f>IF(OR(ISBLANK($I209), ISBLANK($E209)),"",INDEX(F_Kategoriak!I$2:I$111, MATCH($K209, F_Kategoriak!$A$2:$A$111, 0)))</f>
        <v/>
      </c>
      <c r="M209" s="41" t="str">
        <f>IF(OR(ISBLANK($I209), ISBLANK($E209)),"",INDEX(F_Kategoriak!J$2:J$111, MATCH($K209, F_Kategoriak!$A$2:$A$111, 0)))</f>
        <v/>
      </c>
      <c r="N209" s="41" t="str">
        <f>IF(OR(ISBLANK($I209), ISBLANK($E209)),"",INDEX(F_Kategoriak!M$2:M$111, MATCH($K209, F_Kategoriak!$A$2:$A$111, 0)))</f>
        <v/>
      </c>
      <c r="O209" s="128" t="str">
        <f>IF(OR(ISBLANK($I209), ISBLANK($E209)),"",INDEX(F_Kategoriak!N$2:N$111, MATCH($K209, F_Kategoriak!$A$2:$A$111, 0)))</f>
        <v/>
      </c>
    </row>
    <row r="210" spans="1:15" customFormat="1" x14ac:dyDescent="0.25">
      <c r="A210" s="87"/>
      <c r="B210" s="56"/>
      <c r="C210" s="56"/>
      <c r="D210" s="58"/>
      <c r="E210" s="63"/>
      <c r="F210" s="41" t="str">
        <f t="shared" si="14"/>
        <v/>
      </c>
      <c r="G210" s="41" t="str">
        <f t="shared" si="12"/>
        <v/>
      </c>
      <c r="H210" s="41" t="str">
        <f t="shared" si="13"/>
        <v/>
      </c>
      <c r="I210" s="41" t="str">
        <f>IF(A210="","",INDEX('1. Registration summary'!$D$3:$D$50,MATCH($A210,'1. Registration summary'!$A$3:$A$50,0)))</f>
        <v/>
      </c>
      <c r="J210" s="41" t="str">
        <f t="shared" si="15"/>
        <v/>
      </c>
      <c r="K210" s="41" t="str">
        <f>IF(OR(ISBLANK($I210), ISBLANK($E210)),"",INDEX(F_Kategoriak!$A$2:$A$111, MATCH($I210, F_Kategoriak!$E$2:$E$111, 0)))</f>
        <v/>
      </c>
      <c r="L210" s="41" t="str">
        <f>IF(OR(ISBLANK($I210), ISBLANK($E210)),"",INDEX(F_Kategoriak!I$2:I$111, MATCH($K210, F_Kategoriak!$A$2:$A$111, 0)))</f>
        <v/>
      </c>
      <c r="M210" s="41" t="str">
        <f>IF(OR(ISBLANK($I210), ISBLANK($E210)),"",INDEX(F_Kategoriak!J$2:J$111, MATCH($K210, F_Kategoriak!$A$2:$A$111, 0)))</f>
        <v/>
      </c>
      <c r="N210" s="41" t="str">
        <f>IF(OR(ISBLANK($I210), ISBLANK($E210)),"",INDEX(F_Kategoriak!M$2:M$111, MATCH($K210, F_Kategoriak!$A$2:$A$111, 0)))</f>
        <v/>
      </c>
      <c r="O210" s="128" t="str">
        <f>IF(OR(ISBLANK($I210), ISBLANK($E210)),"",INDEX(F_Kategoriak!N$2:N$111, MATCH($K210, F_Kategoriak!$A$2:$A$111, 0)))</f>
        <v/>
      </c>
    </row>
    <row r="211" spans="1:15" customFormat="1" x14ac:dyDescent="0.25">
      <c r="A211" s="87"/>
      <c r="B211" s="56"/>
      <c r="C211" s="56"/>
      <c r="D211" s="58"/>
      <c r="E211" s="63"/>
      <c r="F211" s="41" t="str">
        <f t="shared" si="14"/>
        <v/>
      </c>
      <c r="G211" s="41" t="str">
        <f t="shared" si="12"/>
        <v/>
      </c>
      <c r="H211" s="41" t="str">
        <f t="shared" si="13"/>
        <v/>
      </c>
      <c r="I211" s="41" t="str">
        <f>IF(A211="","",INDEX('1. Registration summary'!$D$3:$D$50,MATCH($A211,'1. Registration summary'!$A$3:$A$50,0)))</f>
        <v/>
      </c>
      <c r="J211" s="41" t="str">
        <f t="shared" si="15"/>
        <v/>
      </c>
      <c r="K211" s="41" t="str">
        <f>IF(OR(ISBLANK($I211), ISBLANK($E211)),"",INDEX(F_Kategoriak!$A$2:$A$111, MATCH($I211, F_Kategoriak!$E$2:$E$111, 0)))</f>
        <v/>
      </c>
      <c r="L211" s="41" t="str">
        <f>IF(OR(ISBLANK($I211), ISBLANK($E211)),"",INDEX(F_Kategoriak!I$2:I$111, MATCH($K211, F_Kategoriak!$A$2:$A$111, 0)))</f>
        <v/>
      </c>
      <c r="M211" s="41" t="str">
        <f>IF(OR(ISBLANK($I211), ISBLANK($E211)),"",INDEX(F_Kategoriak!J$2:J$111, MATCH($K211, F_Kategoriak!$A$2:$A$111, 0)))</f>
        <v/>
      </c>
      <c r="N211" s="41" t="str">
        <f>IF(OR(ISBLANK($I211), ISBLANK($E211)),"",INDEX(F_Kategoriak!M$2:M$111, MATCH($K211, F_Kategoriak!$A$2:$A$111, 0)))</f>
        <v/>
      </c>
      <c r="O211" s="128" t="str">
        <f>IF(OR(ISBLANK($I211), ISBLANK($E211)),"",INDEX(F_Kategoriak!N$2:N$111, MATCH($K211, F_Kategoriak!$A$2:$A$111, 0)))</f>
        <v/>
      </c>
    </row>
    <row r="212" spans="1:15" customFormat="1" x14ac:dyDescent="0.25">
      <c r="A212" s="87"/>
      <c r="B212" s="56"/>
      <c r="C212" s="56"/>
      <c r="D212" s="58"/>
      <c r="E212" s="63"/>
      <c r="F212" s="41" t="str">
        <f t="shared" si="14"/>
        <v/>
      </c>
      <c r="G212" s="41" t="str">
        <f t="shared" si="12"/>
        <v/>
      </c>
      <c r="H212" s="41" t="str">
        <f t="shared" si="13"/>
        <v/>
      </c>
      <c r="I212" s="41" t="str">
        <f>IF(A212="","",INDEX('1. Registration summary'!$D$3:$D$50,MATCH($A212,'1. Registration summary'!$A$3:$A$50,0)))</f>
        <v/>
      </c>
      <c r="J212" s="41" t="str">
        <f t="shared" si="15"/>
        <v/>
      </c>
      <c r="K212" s="41" t="str">
        <f>IF(OR(ISBLANK($I212), ISBLANK($E212)),"",INDEX(F_Kategoriak!$A$2:$A$111, MATCH($I212, F_Kategoriak!$E$2:$E$111, 0)))</f>
        <v/>
      </c>
      <c r="L212" s="41" t="str">
        <f>IF(OR(ISBLANK($I212), ISBLANK($E212)),"",INDEX(F_Kategoriak!I$2:I$111, MATCH($K212, F_Kategoriak!$A$2:$A$111, 0)))</f>
        <v/>
      </c>
      <c r="M212" s="41" t="str">
        <f>IF(OR(ISBLANK($I212), ISBLANK($E212)),"",INDEX(F_Kategoriak!J$2:J$111, MATCH($K212, F_Kategoriak!$A$2:$A$111, 0)))</f>
        <v/>
      </c>
      <c r="N212" s="41" t="str">
        <f>IF(OR(ISBLANK($I212), ISBLANK($E212)),"",INDEX(F_Kategoriak!M$2:M$111, MATCH($K212, F_Kategoriak!$A$2:$A$111, 0)))</f>
        <v/>
      </c>
      <c r="O212" s="128" t="str">
        <f>IF(OR(ISBLANK($I212), ISBLANK($E212)),"",INDEX(F_Kategoriak!N$2:N$111, MATCH($K212, F_Kategoriak!$A$2:$A$111, 0)))</f>
        <v/>
      </c>
    </row>
    <row r="213" spans="1:15" customFormat="1" x14ac:dyDescent="0.25">
      <c r="A213" s="87"/>
      <c r="B213" s="56"/>
      <c r="C213" s="56"/>
      <c r="D213" s="58"/>
      <c r="E213" s="63"/>
      <c r="F213" s="41" t="str">
        <f t="shared" si="14"/>
        <v/>
      </c>
      <c r="G213" s="41" t="str">
        <f t="shared" si="12"/>
        <v/>
      </c>
      <c r="H213" s="41" t="str">
        <f t="shared" si="13"/>
        <v/>
      </c>
      <c r="I213" s="41" t="str">
        <f>IF(A213="","",INDEX('1. Registration summary'!$D$3:$D$50,MATCH($A213,'1. Registration summary'!$A$3:$A$50,0)))</f>
        <v/>
      </c>
      <c r="J213" s="41" t="str">
        <f t="shared" si="15"/>
        <v/>
      </c>
      <c r="K213" s="41" t="str">
        <f>IF(OR(ISBLANK($I213), ISBLANK($E213)),"",INDEX(F_Kategoriak!$A$2:$A$111, MATCH($I213, F_Kategoriak!$E$2:$E$111, 0)))</f>
        <v/>
      </c>
      <c r="L213" s="41" t="str">
        <f>IF(OR(ISBLANK($I213), ISBLANK($E213)),"",INDEX(F_Kategoriak!I$2:I$111, MATCH($K213, F_Kategoriak!$A$2:$A$111, 0)))</f>
        <v/>
      </c>
      <c r="M213" s="41" t="str">
        <f>IF(OR(ISBLANK($I213), ISBLANK($E213)),"",INDEX(F_Kategoriak!J$2:J$111, MATCH($K213, F_Kategoriak!$A$2:$A$111, 0)))</f>
        <v/>
      </c>
      <c r="N213" s="41" t="str">
        <f>IF(OR(ISBLANK($I213), ISBLANK($E213)),"",INDEX(F_Kategoriak!M$2:M$111, MATCH($K213, F_Kategoriak!$A$2:$A$111, 0)))</f>
        <v/>
      </c>
      <c r="O213" s="128" t="str">
        <f>IF(OR(ISBLANK($I213), ISBLANK($E213)),"",INDEX(F_Kategoriak!N$2:N$111, MATCH($K213, F_Kategoriak!$A$2:$A$111, 0)))</f>
        <v/>
      </c>
    </row>
    <row r="214" spans="1:15" customFormat="1" x14ac:dyDescent="0.25">
      <c r="A214" s="87"/>
      <c r="B214" s="56"/>
      <c r="C214" s="56"/>
      <c r="D214" s="58"/>
      <c r="E214" s="63"/>
      <c r="F214" s="41" t="str">
        <f t="shared" si="14"/>
        <v/>
      </c>
      <c r="G214" s="41" t="str">
        <f t="shared" si="12"/>
        <v/>
      </c>
      <c r="H214" s="41" t="str">
        <f t="shared" si="13"/>
        <v/>
      </c>
      <c r="I214" s="41" t="str">
        <f>IF(A214="","",INDEX('1. Registration summary'!$D$3:$D$50,MATCH($A214,'1. Registration summary'!$A$3:$A$50,0)))</f>
        <v/>
      </c>
      <c r="J214" s="41" t="str">
        <f t="shared" si="15"/>
        <v/>
      </c>
      <c r="K214" s="41" t="str">
        <f>IF(OR(ISBLANK($I214), ISBLANK($E214)),"",INDEX(F_Kategoriak!$A$2:$A$111, MATCH($I214, F_Kategoriak!$E$2:$E$111, 0)))</f>
        <v/>
      </c>
      <c r="L214" s="41" t="str">
        <f>IF(OR(ISBLANK($I214), ISBLANK($E214)),"",INDEX(F_Kategoriak!I$2:I$111, MATCH($K214, F_Kategoriak!$A$2:$A$111, 0)))</f>
        <v/>
      </c>
      <c r="M214" s="41" t="str">
        <f>IF(OR(ISBLANK($I214), ISBLANK($E214)),"",INDEX(F_Kategoriak!J$2:J$111, MATCH($K214, F_Kategoriak!$A$2:$A$111, 0)))</f>
        <v/>
      </c>
      <c r="N214" s="41" t="str">
        <f>IF(OR(ISBLANK($I214), ISBLANK($E214)),"",INDEX(F_Kategoriak!M$2:M$111, MATCH($K214, F_Kategoriak!$A$2:$A$111, 0)))</f>
        <v/>
      </c>
      <c r="O214" s="128" t="str">
        <f>IF(OR(ISBLANK($I214), ISBLANK($E214)),"",INDEX(F_Kategoriak!N$2:N$111, MATCH($K214, F_Kategoriak!$A$2:$A$111, 0)))</f>
        <v/>
      </c>
    </row>
    <row r="215" spans="1:15" customFormat="1" x14ac:dyDescent="0.25">
      <c r="A215" s="87"/>
      <c r="B215" s="56"/>
      <c r="C215" s="56"/>
      <c r="D215" s="58"/>
      <c r="E215" s="63"/>
      <c r="F215" s="41" t="str">
        <f t="shared" si="14"/>
        <v/>
      </c>
      <c r="G215" s="41" t="str">
        <f t="shared" si="12"/>
        <v/>
      </c>
      <c r="H215" s="41" t="str">
        <f t="shared" si="13"/>
        <v/>
      </c>
      <c r="I215" s="41" t="str">
        <f>IF(A215="","",INDEX('1. Registration summary'!$D$3:$D$50,MATCH($A215,'1. Registration summary'!$A$3:$A$50,0)))</f>
        <v/>
      </c>
      <c r="J215" s="41" t="str">
        <f t="shared" si="15"/>
        <v/>
      </c>
      <c r="K215" s="41" t="str">
        <f>IF(OR(ISBLANK($I215), ISBLANK($E215)),"",INDEX(F_Kategoriak!$A$2:$A$111, MATCH($I215, F_Kategoriak!$E$2:$E$111, 0)))</f>
        <v/>
      </c>
      <c r="L215" s="41" t="str">
        <f>IF(OR(ISBLANK($I215), ISBLANK($E215)),"",INDEX(F_Kategoriak!I$2:I$111, MATCH($K215, F_Kategoriak!$A$2:$A$111, 0)))</f>
        <v/>
      </c>
      <c r="M215" s="41" t="str">
        <f>IF(OR(ISBLANK($I215), ISBLANK($E215)),"",INDEX(F_Kategoriak!J$2:J$111, MATCH($K215, F_Kategoriak!$A$2:$A$111, 0)))</f>
        <v/>
      </c>
      <c r="N215" s="41" t="str">
        <f>IF(OR(ISBLANK($I215), ISBLANK($E215)),"",INDEX(F_Kategoriak!M$2:M$111, MATCH($K215, F_Kategoriak!$A$2:$A$111, 0)))</f>
        <v/>
      </c>
      <c r="O215" s="128" t="str">
        <f>IF(OR(ISBLANK($I215), ISBLANK($E215)),"",INDEX(F_Kategoriak!N$2:N$111, MATCH($K215, F_Kategoriak!$A$2:$A$111, 0)))</f>
        <v/>
      </c>
    </row>
    <row r="216" spans="1:15" customFormat="1" x14ac:dyDescent="0.25">
      <c r="A216" s="87"/>
      <c r="B216" s="56"/>
      <c r="C216" s="56"/>
      <c r="D216" s="58"/>
      <c r="E216" s="63"/>
      <c r="F216" s="41" t="str">
        <f t="shared" si="14"/>
        <v/>
      </c>
      <c r="G216" s="41" t="str">
        <f t="shared" si="12"/>
        <v/>
      </c>
      <c r="H216" s="41" t="str">
        <f t="shared" si="13"/>
        <v/>
      </c>
      <c r="I216" s="41" t="str">
        <f>IF(A216="","",INDEX('1. Registration summary'!$D$3:$D$50,MATCH($A216,'1. Registration summary'!$A$3:$A$50,0)))</f>
        <v/>
      </c>
      <c r="J216" s="41" t="str">
        <f t="shared" si="15"/>
        <v/>
      </c>
      <c r="K216" s="41" t="str">
        <f>IF(OR(ISBLANK($I216), ISBLANK($E216)),"",INDEX(F_Kategoriak!$A$2:$A$111, MATCH($I216, F_Kategoriak!$E$2:$E$111, 0)))</f>
        <v/>
      </c>
      <c r="L216" s="41" t="str">
        <f>IF(OR(ISBLANK($I216), ISBLANK($E216)),"",INDEX(F_Kategoriak!I$2:I$111, MATCH($K216, F_Kategoriak!$A$2:$A$111, 0)))</f>
        <v/>
      </c>
      <c r="M216" s="41" t="str">
        <f>IF(OR(ISBLANK($I216), ISBLANK($E216)),"",INDEX(F_Kategoriak!J$2:J$111, MATCH($K216, F_Kategoriak!$A$2:$A$111, 0)))</f>
        <v/>
      </c>
      <c r="N216" s="41" t="str">
        <f>IF(OR(ISBLANK($I216), ISBLANK($E216)),"",INDEX(F_Kategoriak!M$2:M$111, MATCH($K216, F_Kategoriak!$A$2:$A$111, 0)))</f>
        <v/>
      </c>
      <c r="O216" s="128" t="str">
        <f>IF(OR(ISBLANK($I216), ISBLANK($E216)),"",INDEX(F_Kategoriak!N$2:N$111, MATCH($K216, F_Kategoriak!$A$2:$A$111, 0)))</f>
        <v/>
      </c>
    </row>
    <row r="217" spans="1:15" customFormat="1" x14ac:dyDescent="0.25">
      <c r="A217" s="87"/>
      <c r="B217" s="56"/>
      <c r="C217" s="56"/>
      <c r="D217" s="58"/>
      <c r="E217" s="63"/>
      <c r="F217" s="41" t="str">
        <f t="shared" si="14"/>
        <v/>
      </c>
      <c r="G217" s="41" t="str">
        <f t="shared" si="12"/>
        <v/>
      </c>
      <c r="H217" s="41" t="str">
        <f t="shared" si="13"/>
        <v/>
      </c>
      <c r="I217" s="41" t="str">
        <f>IF(A217="","",INDEX('1. Registration summary'!$D$3:$D$50,MATCH($A217,'1. Registration summary'!$A$3:$A$50,0)))</f>
        <v/>
      </c>
      <c r="J217" s="41" t="str">
        <f t="shared" si="15"/>
        <v/>
      </c>
      <c r="K217" s="41" t="str">
        <f>IF(OR(ISBLANK($I217), ISBLANK($E217)),"",INDEX(F_Kategoriak!$A$2:$A$111, MATCH($I217, F_Kategoriak!$E$2:$E$111, 0)))</f>
        <v/>
      </c>
      <c r="L217" s="41" t="str">
        <f>IF(OR(ISBLANK($I217), ISBLANK($E217)),"",INDEX(F_Kategoriak!I$2:I$111, MATCH($K217, F_Kategoriak!$A$2:$A$111, 0)))</f>
        <v/>
      </c>
      <c r="M217" s="41" t="str">
        <f>IF(OR(ISBLANK($I217), ISBLANK($E217)),"",INDEX(F_Kategoriak!J$2:J$111, MATCH($K217, F_Kategoriak!$A$2:$A$111, 0)))</f>
        <v/>
      </c>
      <c r="N217" s="41" t="str">
        <f>IF(OR(ISBLANK($I217), ISBLANK($E217)),"",INDEX(F_Kategoriak!M$2:M$111, MATCH($K217, F_Kategoriak!$A$2:$A$111, 0)))</f>
        <v/>
      </c>
      <c r="O217" s="128" t="str">
        <f>IF(OR(ISBLANK($I217), ISBLANK($E217)),"",INDEX(F_Kategoriak!N$2:N$111, MATCH($K217, F_Kategoriak!$A$2:$A$111, 0)))</f>
        <v/>
      </c>
    </row>
    <row r="218" spans="1:15" customFormat="1" x14ac:dyDescent="0.25">
      <c r="A218" s="87"/>
      <c r="B218" s="56"/>
      <c r="C218" s="56"/>
      <c r="D218" s="58"/>
      <c r="E218" s="63"/>
      <c r="F218" s="41" t="str">
        <f t="shared" si="14"/>
        <v/>
      </c>
      <c r="G218" s="41" t="str">
        <f t="shared" si="12"/>
        <v/>
      </c>
      <c r="H218" s="41" t="str">
        <f t="shared" si="13"/>
        <v/>
      </c>
      <c r="I218" s="41" t="str">
        <f>IF(A218="","",INDEX('1. Registration summary'!$D$3:$D$50,MATCH($A218,'1. Registration summary'!$A$3:$A$50,0)))</f>
        <v/>
      </c>
      <c r="J218" s="41" t="str">
        <f t="shared" si="15"/>
        <v/>
      </c>
      <c r="K218" s="41" t="str">
        <f>IF(OR(ISBLANK($I218), ISBLANK($E218)),"",INDEX(F_Kategoriak!$A$2:$A$111, MATCH($I218, F_Kategoriak!$E$2:$E$111, 0)))</f>
        <v/>
      </c>
      <c r="L218" s="41" t="str">
        <f>IF(OR(ISBLANK($I218), ISBLANK($E218)),"",INDEX(F_Kategoriak!I$2:I$111, MATCH($K218, F_Kategoriak!$A$2:$A$111, 0)))</f>
        <v/>
      </c>
      <c r="M218" s="41" t="str">
        <f>IF(OR(ISBLANK($I218), ISBLANK($E218)),"",INDEX(F_Kategoriak!J$2:J$111, MATCH($K218, F_Kategoriak!$A$2:$A$111, 0)))</f>
        <v/>
      </c>
      <c r="N218" s="41" t="str">
        <f>IF(OR(ISBLANK($I218), ISBLANK($E218)),"",INDEX(F_Kategoriak!M$2:M$111, MATCH($K218, F_Kategoriak!$A$2:$A$111, 0)))</f>
        <v/>
      </c>
      <c r="O218" s="128" t="str">
        <f>IF(OR(ISBLANK($I218), ISBLANK($E218)),"",INDEX(F_Kategoriak!N$2:N$111, MATCH($K218, F_Kategoriak!$A$2:$A$111, 0)))</f>
        <v/>
      </c>
    </row>
    <row r="219" spans="1:15" customFormat="1" x14ac:dyDescent="0.25">
      <c r="A219" s="87"/>
      <c r="B219" s="56"/>
      <c r="C219" s="56"/>
      <c r="D219" s="58"/>
      <c r="E219" s="63"/>
      <c r="F219" s="41" t="str">
        <f t="shared" si="14"/>
        <v/>
      </c>
      <c r="G219" s="41" t="str">
        <f t="shared" si="12"/>
        <v/>
      </c>
      <c r="H219" s="41" t="str">
        <f t="shared" si="13"/>
        <v/>
      </c>
      <c r="I219" s="41" t="str">
        <f>IF(A219="","",INDEX('1. Registration summary'!$D$3:$D$50,MATCH($A219,'1. Registration summary'!$A$3:$A$50,0)))</f>
        <v/>
      </c>
      <c r="J219" s="41" t="str">
        <f t="shared" si="15"/>
        <v/>
      </c>
      <c r="K219" s="41" t="str">
        <f>IF(OR(ISBLANK($I219), ISBLANK($E219)),"",INDEX(F_Kategoriak!$A$2:$A$111, MATCH($I219, F_Kategoriak!$E$2:$E$111, 0)))</f>
        <v/>
      </c>
      <c r="L219" s="41" t="str">
        <f>IF(OR(ISBLANK($I219), ISBLANK($E219)),"",INDEX(F_Kategoriak!I$2:I$111, MATCH($K219, F_Kategoriak!$A$2:$A$111, 0)))</f>
        <v/>
      </c>
      <c r="M219" s="41" t="str">
        <f>IF(OR(ISBLANK($I219), ISBLANK($E219)),"",INDEX(F_Kategoriak!J$2:J$111, MATCH($K219, F_Kategoriak!$A$2:$A$111, 0)))</f>
        <v/>
      </c>
      <c r="N219" s="41" t="str">
        <f>IF(OR(ISBLANK($I219), ISBLANK($E219)),"",INDEX(F_Kategoriak!M$2:M$111, MATCH($K219, F_Kategoriak!$A$2:$A$111, 0)))</f>
        <v/>
      </c>
      <c r="O219" s="128" t="str">
        <f>IF(OR(ISBLANK($I219), ISBLANK($E219)),"",INDEX(F_Kategoriak!N$2:N$111, MATCH($K219, F_Kategoriak!$A$2:$A$111, 0)))</f>
        <v/>
      </c>
    </row>
    <row r="220" spans="1:15" customFormat="1" x14ac:dyDescent="0.25">
      <c r="A220" s="87"/>
      <c r="B220" s="56"/>
      <c r="C220" s="56"/>
      <c r="D220" s="58"/>
      <c r="E220" s="63"/>
      <c r="F220" s="41" t="str">
        <f t="shared" si="14"/>
        <v/>
      </c>
      <c r="G220" s="41" t="str">
        <f t="shared" si="12"/>
        <v/>
      </c>
      <c r="H220" s="41" t="str">
        <f t="shared" si="13"/>
        <v/>
      </c>
      <c r="I220" s="41" t="str">
        <f>IF(A220="","",INDEX('1. Registration summary'!$D$3:$D$50,MATCH($A220,'1. Registration summary'!$A$3:$A$50,0)))</f>
        <v/>
      </c>
      <c r="J220" s="41" t="str">
        <f t="shared" si="15"/>
        <v/>
      </c>
      <c r="K220" s="41" t="str">
        <f>IF(OR(ISBLANK($I220), ISBLANK($E220)),"",INDEX(F_Kategoriak!$A$2:$A$111, MATCH($I220, F_Kategoriak!$E$2:$E$111, 0)))</f>
        <v/>
      </c>
      <c r="L220" s="41" t="str">
        <f>IF(OR(ISBLANK($I220), ISBLANK($E220)),"",INDEX(F_Kategoriak!I$2:I$111, MATCH($K220, F_Kategoriak!$A$2:$A$111, 0)))</f>
        <v/>
      </c>
      <c r="M220" s="41" t="str">
        <f>IF(OR(ISBLANK($I220), ISBLANK($E220)),"",INDEX(F_Kategoriak!J$2:J$111, MATCH($K220, F_Kategoriak!$A$2:$A$111, 0)))</f>
        <v/>
      </c>
      <c r="N220" s="41" t="str">
        <f>IF(OR(ISBLANK($I220), ISBLANK($E220)),"",INDEX(F_Kategoriak!M$2:M$111, MATCH($K220, F_Kategoriak!$A$2:$A$111, 0)))</f>
        <v/>
      </c>
      <c r="O220" s="128" t="str">
        <f>IF(OR(ISBLANK($I220), ISBLANK($E220)),"",INDEX(F_Kategoriak!N$2:N$111, MATCH($K220, F_Kategoriak!$A$2:$A$111, 0)))</f>
        <v/>
      </c>
    </row>
    <row r="221" spans="1:15" customFormat="1" x14ac:dyDescent="0.25">
      <c r="A221" s="87"/>
      <c r="B221" s="56"/>
      <c r="C221" s="56"/>
      <c r="D221" s="58"/>
      <c r="E221" s="63"/>
      <c r="F221" s="41" t="str">
        <f t="shared" si="14"/>
        <v/>
      </c>
      <c r="G221" s="41" t="str">
        <f t="shared" si="12"/>
        <v/>
      </c>
      <c r="H221" s="41" t="str">
        <f t="shared" si="13"/>
        <v/>
      </c>
      <c r="I221" s="41" t="str">
        <f>IF(A221="","",INDEX('1. Registration summary'!$D$3:$D$50,MATCH($A221,'1. Registration summary'!$A$3:$A$50,0)))</f>
        <v/>
      </c>
      <c r="J221" s="41" t="str">
        <f t="shared" si="15"/>
        <v/>
      </c>
      <c r="K221" s="41" t="str">
        <f>IF(OR(ISBLANK($I221), ISBLANK($E221)),"",INDEX(F_Kategoriak!$A$2:$A$111, MATCH($I221, F_Kategoriak!$E$2:$E$111, 0)))</f>
        <v/>
      </c>
      <c r="L221" s="41" t="str">
        <f>IF(OR(ISBLANK($I221), ISBLANK($E221)),"",INDEX(F_Kategoriak!I$2:I$111, MATCH($K221, F_Kategoriak!$A$2:$A$111, 0)))</f>
        <v/>
      </c>
      <c r="M221" s="41" t="str">
        <f>IF(OR(ISBLANK($I221), ISBLANK($E221)),"",INDEX(F_Kategoriak!J$2:J$111, MATCH($K221, F_Kategoriak!$A$2:$A$111, 0)))</f>
        <v/>
      </c>
      <c r="N221" s="41" t="str">
        <f>IF(OR(ISBLANK($I221), ISBLANK($E221)),"",INDEX(F_Kategoriak!M$2:M$111, MATCH($K221, F_Kategoriak!$A$2:$A$111, 0)))</f>
        <v/>
      </c>
      <c r="O221" s="128" t="str">
        <f>IF(OR(ISBLANK($I221), ISBLANK($E221)),"",INDEX(F_Kategoriak!N$2:N$111, MATCH($K221, F_Kategoriak!$A$2:$A$111, 0)))</f>
        <v/>
      </c>
    </row>
    <row r="222" spans="1:15" customFormat="1" x14ac:dyDescent="0.25">
      <c r="A222" s="87"/>
      <c r="B222" s="56"/>
      <c r="C222" s="56"/>
      <c r="D222" s="58"/>
      <c r="E222" s="63"/>
      <c r="F222" s="41" t="str">
        <f t="shared" si="14"/>
        <v/>
      </c>
      <c r="G222" s="41" t="str">
        <f t="shared" si="12"/>
        <v/>
      </c>
      <c r="H222" s="41" t="str">
        <f t="shared" si="13"/>
        <v/>
      </c>
      <c r="I222" s="41" t="str">
        <f>IF(A222="","",INDEX('1. Registration summary'!$D$3:$D$50,MATCH($A222,'1. Registration summary'!$A$3:$A$50,0)))</f>
        <v/>
      </c>
      <c r="J222" s="41" t="str">
        <f t="shared" si="15"/>
        <v/>
      </c>
      <c r="K222" s="41" t="str">
        <f>IF(OR(ISBLANK($I222), ISBLANK($E222)),"",INDEX(F_Kategoriak!$A$2:$A$111, MATCH($I222, F_Kategoriak!$E$2:$E$111, 0)))</f>
        <v/>
      </c>
      <c r="L222" s="41" t="str">
        <f>IF(OR(ISBLANK($I222), ISBLANK($E222)),"",INDEX(F_Kategoriak!I$2:I$111, MATCH($K222, F_Kategoriak!$A$2:$A$111, 0)))</f>
        <v/>
      </c>
      <c r="M222" s="41" t="str">
        <f>IF(OR(ISBLANK($I222), ISBLANK($E222)),"",INDEX(F_Kategoriak!J$2:J$111, MATCH($K222, F_Kategoriak!$A$2:$A$111, 0)))</f>
        <v/>
      </c>
      <c r="N222" s="41" t="str">
        <f>IF(OR(ISBLANK($I222), ISBLANK($E222)),"",INDEX(F_Kategoriak!M$2:M$111, MATCH($K222, F_Kategoriak!$A$2:$A$111, 0)))</f>
        <v/>
      </c>
      <c r="O222" s="128" t="str">
        <f>IF(OR(ISBLANK($I222), ISBLANK($E222)),"",INDEX(F_Kategoriak!N$2:N$111, MATCH($K222, F_Kategoriak!$A$2:$A$111, 0)))</f>
        <v/>
      </c>
    </row>
    <row r="223" spans="1:15" customFormat="1" x14ac:dyDescent="0.25">
      <c r="A223" s="87"/>
      <c r="B223" s="56"/>
      <c r="C223" s="56"/>
      <c r="D223" s="58"/>
      <c r="E223" s="63"/>
      <c r="F223" s="41" t="str">
        <f t="shared" si="14"/>
        <v/>
      </c>
      <c r="G223" s="41" t="str">
        <f t="shared" si="12"/>
        <v/>
      </c>
      <c r="H223" s="41" t="str">
        <f t="shared" si="13"/>
        <v/>
      </c>
      <c r="I223" s="41" t="str">
        <f>IF(A223="","",INDEX('1. Registration summary'!$D$3:$D$50,MATCH($A223,'1. Registration summary'!$A$3:$A$50,0)))</f>
        <v/>
      </c>
      <c r="J223" s="41" t="str">
        <f t="shared" si="15"/>
        <v/>
      </c>
      <c r="K223" s="41" t="str">
        <f>IF(OR(ISBLANK($I223), ISBLANK($E223)),"",INDEX(F_Kategoriak!$A$2:$A$111, MATCH($I223, F_Kategoriak!$E$2:$E$111, 0)))</f>
        <v/>
      </c>
      <c r="L223" s="41" t="str">
        <f>IF(OR(ISBLANK($I223), ISBLANK($E223)),"",INDEX(F_Kategoriak!I$2:I$111, MATCH($K223, F_Kategoriak!$A$2:$A$111, 0)))</f>
        <v/>
      </c>
      <c r="M223" s="41" t="str">
        <f>IF(OR(ISBLANK($I223), ISBLANK($E223)),"",INDEX(F_Kategoriak!J$2:J$111, MATCH($K223, F_Kategoriak!$A$2:$A$111, 0)))</f>
        <v/>
      </c>
      <c r="N223" s="41" t="str">
        <f>IF(OR(ISBLANK($I223), ISBLANK($E223)),"",INDEX(F_Kategoriak!M$2:M$111, MATCH($K223, F_Kategoriak!$A$2:$A$111, 0)))</f>
        <v/>
      </c>
      <c r="O223" s="128" t="str">
        <f>IF(OR(ISBLANK($I223), ISBLANK($E223)),"",INDEX(F_Kategoriak!N$2:N$111, MATCH($K223, F_Kategoriak!$A$2:$A$111, 0)))</f>
        <v/>
      </c>
    </row>
    <row r="224" spans="1:15" customFormat="1" x14ac:dyDescent="0.25">
      <c r="A224" s="87"/>
      <c r="B224" s="56"/>
      <c r="C224" s="56"/>
      <c r="D224" s="58"/>
      <c r="E224" s="63"/>
      <c r="F224" s="41" t="str">
        <f t="shared" si="14"/>
        <v/>
      </c>
      <c r="G224" s="41" t="str">
        <f t="shared" si="12"/>
        <v/>
      </c>
      <c r="H224" s="41" t="str">
        <f t="shared" si="13"/>
        <v/>
      </c>
      <c r="I224" s="41" t="str">
        <f>IF(A224="","",INDEX('1. Registration summary'!$D$3:$D$50,MATCH($A224,'1. Registration summary'!$A$3:$A$50,0)))</f>
        <v/>
      </c>
      <c r="J224" s="41" t="str">
        <f t="shared" si="15"/>
        <v/>
      </c>
      <c r="K224" s="41" t="str">
        <f>IF(OR(ISBLANK($I224), ISBLANK($E224)),"",INDEX(F_Kategoriak!$A$2:$A$111, MATCH($I224, F_Kategoriak!$E$2:$E$111, 0)))</f>
        <v/>
      </c>
      <c r="L224" s="41" t="str">
        <f>IF(OR(ISBLANK($I224), ISBLANK($E224)),"",INDEX(F_Kategoriak!I$2:I$111, MATCH($K224, F_Kategoriak!$A$2:$A$111, 0)))</f>
        <v/>
      </c>
      <c r="M224" s="41" t="str">
        <f>IF(OR(ISBLANK($I224), ISBLANK($E224)),"",INDEX(F_Kategoriak!J$2:J$111, MATCH($K224, F_Kategoriak!$A$2:$A$111, 0)))</f>
        <v/>
      </c>
      <c r="N224" s="41" t="str">
        <f>IF(OR(ISBLANK($I224), ISBLANK($E224)),"",INDEX(F_Kategoriak!M$2:M$111, MATCH($K224, F_Kategoriak!$A$2:$A$111, 0)))</f>
        <v/>
      </c>
      <c r="O224" s="128" t="str">
        <f>IF(OR(ISBLANK($I224), ISBLANK($E224)),"",INDEX(F_Kategoriak!N$2:N$111, MATCH($K224, F_Kategoriak!$A$2:$A$111, 0)))</f>
        <v/>
      </c>
    </row>
    <row r="225" spans="1:15" customFormat="1" x14ac:dyDescent="0.25">
      <c r="A225" s="87"/>
      <c r="B225" s="56"/>
      <c r="C225" s="56"/>
      <c r="D225" s="58"/>
      <c r="E225" s="63"/>
      <c r="F225" s="41" t="str">
        <f t="shared" si="14"/>
        <v/>
      </c>
      <c r="G225" s="41" t="str">
        <f t="shared" si="12"/>
        <v/>
      </c>
      <c r="H225" s="41" t="str">
        <f t="shared" si="13"/>
        <v/>
      </c>
      <c r="I225" s="41" t="str">
        <f>IF(A225="","",INDEX('1. Registration summary'!$D$3:$D$50,MATCH($A225,'1. Registration summary'!$A$3:$A$50,0)))</f>
        <v/>
      </c>
      <c r="J225" s="41" t="str">
        <f t="shared" si="15"/>
        <v/>
      </c>
      <c r="K225" s="41" t="str">
        <f>IF(OR(ISBLANK($I225), ISBLANK($E225)),"",INDEX(F_Kategoriak!$A$2:$A$111, MATCH($I225, F_Kategoriak!$E$2:$E$111, 0)))</f>
        <v/>
      </c>
      <c r="L225" s="41" t="str">
        <f>IF(OR(ISBLANK($I225), ISBLANK($E225)),"",INDEX(F_Kategoriak!I$2:I$111, MATCH($K225, F_Kategoriak!$A$2:$A$111, 0)))</f>
        <v/>
      </c>
      <c r="M225" s="41" t="str">
        <f>IF(OR(ISBLANK($I225), ISBLANK($E225)),"",INDEX(F_Kategoriak!J$2:J$111, MATCH($K225, F_Kategoriak!$A$2:$A$111, 0)))</f>
        <v/>
      </c>
      <c r="N225" s="41" t="str">
        <f>IF(OR(ISBLANK($I225), ISBLANK($E225)),"",INDEX(F_Kategoriak!M$2:M$111, MATCH($K225, F_Kategoriak!$A$2:$A$111, 0)))</f>
        <v/>
      </c>
      <c r="O225" s="128" t="str">
        <f>IF(OR(ISBLANK($I225), ISBLANK($E225)),"",INDEX(F_Kategoriak!N$2:N$111, MATCH($K225, F_Kategoriak!$A$2:$A$111, 0)))</f>
        <v/>
      </c>
    </row>
    <row r="226" spans="1:15" customFormat="1" x14ac:dyDescent="0.25">
      <c r="A226" s="87"/>
      <c r="B226" s="56"/>
      <c r="C226" s="56"/>
      <c r="D226" s="58"/>
      <c r="E226" s="63"/>
      <c r="F226" s="41" t="str">
        <f t="shared" si="14"/>
        <v/>
      </c>
      <c r="G226" s="41" t="str">
        <f t="shared" si="12"/>
        <v/>
      </c>
      <c r="H226" s="41" t="str">
        <f t="shared" si="13"/>
        <v/>
      </c>
      <c r="I226" s="41" t="str">
        <f>IF(A226="","",INDEX('1. Registration summary'!$D$3:$D$50,MATCH($A226,'1. Registration summary'!$A$3:$A$50,0)))</f>
        <v/>
      </c>
      <c r="J226" s="41" t="str">
        <f t="shared" si="15"/>
        <v/>
      </c>
      <c r="K226" s="41" t="str">
        <f>IF(OR(ISBLANK($I226), ISBLANK($E226)),"",INDEX(F_Kategoriak!$A$2:$A$111, MATCH($I226, F_Kategoriak!$E$2:$E$111, 0)))</f>
        <v/>
      </c>
      <c r="L226" s="41" t="str">
        <f>IF(OR(ISBLANK($I226), ISBLANK($E226)),"",INDEX(F_Kategoriak!I$2:I$111, MATCH($K226, F_Kategoriak!$A$2:$A$111, 0)))</f>
        <v/>
      </c>
      <c r="M226" s="41" t="str">
        <f>IF(OR(ISBLANK($I226), ISBLANK($E226)),"",INDEX(F_Kategoriak!J$2:J$111, MATCH($K226, F_Kategoriak!$A$2:$A$111, 0)))</f>
        <v/>
      </c>
      <c r="N226" s="41" t="str">
        <f>IF(OR(ISBLANK($I226), ISBLANK($E226)),"",INDEX(F_Kategoriak!M$2:M$111, MATCH($K226, F_Kategoriak!$A$2:$A$111, 0)))</f>
        <v/>
      </c>
      <c r="O226" s="128" t="str">
        <f>IF(OR(ISBLANK($I226), ISBLANK($E226)),"",INDEX(F_Kategoriak!N$2:N$111, MATCH($K226, F_Kategoriak!$A$2:$A$111, 0)))</f>
        <v/>
      </c>
    </row>
    <row r="227" spans="1:15" customFormat="1" x14ac:dyDescent="0.25">
      <c r="A227" s="87"/>
      <c r="B227" s="56"/>
      <c r="C227" s="56"/>
      <c r="D227" s="58"/>
      <c r="E227" s="63"/>
      <c r="F227" s="41" t="str">
        <f t="shared" si="14"/>
        <v/>
      </c>
      <c r="G227" s="41" t="str">
        <f t="shared" si="12"/>
        <v/>
      </c>
      <c r="H227" s="41" t="str">
        <f t="shared" si="13"/>
        <v/>
      </c>
      <c r="I227" s="41" t="str">
        <f>IF(A227="","",INDEX('1. Registration summary'!$D$3:$D$50,MATCH($A227,'1. Registration summary'!$A$3:$A$50,0)))</f>
        <v/>
      </c>
      <c r="J227" s="41" t="str">
        <f t="shared" si="15"/>
        <v/>
      </c>
      <c r="K227" s="41" t="str">
        <f>IF(OR(ISBLANK($I227), ISBLANK($E227)),"",INDEX(F_Kategoriak!$A$2:$A$111, MATCH($I227, F_Kategoriak!$E$2:$E$111, 0)))</f>
        <v/>
      </c>
      <c r="L227" s="41" t="str">
        <f>IF(OR(ISBLANK($I227), ISBLANK($E227)),"",INDEX(F_Kategoriak!I$2:I$111, MATCH($K227, F_Kategoriak!$A$2:$A$111, 0)))</f>
        <v/>
      </c>
      <c r="M227" s="41" t="str">
        <f>IF(OR(ISBLANK($I227), ISBLANK($E227)),"",INDEX(F_Kategoriak!J$2:J$111, MATCH($K227, F_Kategoriak!$A$2:$A$111, 0)))</f>
        <v/>
      </c>
      <c r="N227" s="41" t="str">
        <f>IF(OR(ISBLANK($I227), ISBLANK($E227)),"",INDEX(F_Kategoriak!M$2:M$111, MATCH($K227, F_Kategoriak!$A$2:$A$111, 0)))</f>
        <v/>
      </c>
      <c r="O227" s="128" t="str">
        <f>IF(OR(ISBLANK($I227), ISBLANK($E227)),"",INDEX(F_Kategoriak!N$2:N$111, MATCH($K227, F_Kategoriak!$A$2:$A$111, 0)))</f>
        <v/>
      </c>
    </row>
    <row r="228" spans="1:15" customFormat="1" x14ac:dyDescent="0.25">
      <c r="A228" s="87"/>
      <c r="B228" s="56"/>
      <c r="C228" s="56"/>
      <c r="D228" s="58"/>
      <c r="E228" s="63"/>
      <c r="F228" s="41" t="str">
        <f t="shared" si="14"/>
        <v/>
      </c>
      <c r="G228" s="41" t="str">
        <f t="shared" si="12"/>
        <v/>
      </c>
      <c r="H228" s="41" t="str">
        <f t="shared" si="13"/>
        <v/>
      </c>
      <c r="I228" s="41" t="str">
        <f>IF(A228="","",INDEX('1. Registration summary'!$D$3:$D$50,MATCH($A228,'1. Registration summary'!$A$3:$A$50,0)))</f>
        <v/>
      </c>
      <c r="J228" s="41" t="str">
        <f t="shared" si="15"/>
        <v/>
      </c>
      <c r="K228" s="41" t="str">
        <f>IF(OR(ISBLANK($I228), ISBLANK($E228)),"",INDEX(F_Kategoriak!$A$2:$A$111, MATCH($I228, F_Kategoriak!$E$2:$E$111, 0)))</f>
        <v/>
      </c>
      <c r="L228" s="41" t="str">
        <f>IF(OR(ISBLANK($I228), ISBLANK($E228)),"",INDEX(F_Kategoriak!I$2:I$111, MATCH($K228, F_Kategoriak!$A$2:$A$111, 0)))</f>
        <v/>
      </c>
      <c r="M228" s="41" t="str">
        <f>IF(OR(ISBLANK($I228), ISBLANK($E228)),"",INDEX(F_Kategoriak!J$2:J$111, MATCH($K228, F_Kategoriak!$A$2:$A$111, 0)))</f>
        <v/>
      </c>
      <c r="N228" s="41" t="str">
        <f>IF(OR(ISBLANK($I228), ISBLANK($E228)),"",INDEX(F_Kategoriak!M$2:M$111, MATCH($K228, F_Kategoriak!$A$2:$A$111, 0)))</f>
        <v/>
      </c>
      <c r="O228" s="128" t="str">
        <f>IF(OR(ISBLANK($I228), ISBLANK($E228)),"",INDEX(F_Kategoriak!N$2:N$111, MATCH($K228, F_Kategoriak!$A$2:$A$111, 0)))</f>
        <v/>
      </c>
    </row>
    <row r="229" spans="1:15" customFormat="1" x14ac:dyDescent="0.25">
      <c r="A229" s="87"/>
      <c r="B229" s="56"/>
      <c r="C229" s="56"/>
      <c r="D229" s="58"/>
      <c r="E229" s="63"/>
      <c r="F229" s="41" t="str">
        <f t="shared" si="14"/>
        <v/>
      </c>
      <c r="G229" s="41" t="str">
        <f t="shared" si="12"/>
        <v/>
      </c>
      <c r="H229" s="41" t="str">
        <f t="shared" si="13"/>
        <v/>
      </c>
      <c r="I229" s="41" t="str">
        <f>IF(A229="","",INDEX('1. Registration summary'!$D$3:$D$50,MATCH($A229,'1. Registration summary'!$A$3:$A$50,0)))</f>
        <v/>
      </c>
      <c r="J229" s="41" t="str">
        <f t="shared" si="15"/>
        <v/>
      </c>
      <c r="K229" s="41" t="str">
        <f>IF(OR(ISBLANK($I229), ISBLANK($E229)),"",INDEX(F_Kategoriak!$A$2:$A$111, MATCH($I229, F_Kategoriak!$E$2:$E$111, 0)))</f>
        <v/>
      </c>
      <c r="L229" s="41" t="str">
        <f>IF(OR(ISBLANK($I229), ISBLANK($E229)),"",INDEX(F_Kategoriak!I$2:I$111, MATCH($K229, F_Kategoriak!$A$2:$A$111, 0)))</f>
        <v/>
      </c>
      <c r="M229" s="41" t="str">
        <f>IF(OR(ISBLANK($I229), ISBLANK($E229)),"",INDEX(F_Kategoriak!J$2:J$111, MATCH($K229, F_Kategoriak!$A$2:$A$111, 0)))</f>
        <v/>
      </c>
      <c r="N229" s="41" t="str">
        <f>IF(OR(ISBLANK($I229), ISBLANK($E229)),"",INDEX(F_Kategoriak!M$2:M$111, MATCH($K229, F_Kategoriak!$A$2:$A$111, 0)))</f>
        <v/>
      </c>
      <c r="O229" s="128" t="str">
        <f>IF(OR(ISBLANK($I229), ISBLANK($E229)),"",INDEX(F_Kategoriak!N$2:N$111, MATCH($K229, F_Kategoriak!$A$2:$A$111, 0)))</f>
        <v/>
      </c>
    </row>
    <row r="230" spans="1:15" customFormat="1" x14ac:dyDescent="0.25">
      <c r="A230" s="87"/>
      <c r="B230" s="56"/>
      <c r="C230" s="56"/>
      <c r="D230" s="58"/>
      <c r="E230" s="63"/>
      <c r="F230" s="41" t="str">
        <f t="shared" si="14"/>
        <v/>
      </c>
      <c r="G230" s="41" t="str">
        <f t="shared" si="12"/>
        <v/>
      </c>
      <c r="H230" s="41" t="str">
        <f t="shared" si="13"/>
        <v/>
      </c>
      <c r="I230" s="41" t="str">
        <f>IF(A230="","",INDEX('1. Registration summary'!$D$3:$D$50,MATCH($A230,'1. Registration summary'!$A$3:$A$50,0)))</f>
        <v/>
      </c>
      <c r="J230" s="41" t="str">
        <f t="shared" si="15"/>
        <v/>
      </c>
      <c r="K230" s="41" t="str">
        <f>IF(OR(ISBLANK($I230), ISBLANK($E230)),"",INDEX(F_Kategoriak!$A$2:$A$111, MATCH($I230, F_Kategoriak!$E$2:$E$111, 0)))</f>
        <v/>
      </c>
      <c r="L230" s="41" t="str">
        <f>IF(OR(ISBLANK($I230), ISBLANK($E230)),"",INDEX(F_Kategoriak!I$2:I$111, MATCH($K230, F_Kategoriak!$A$2:$A$111, 0)))</f>
        <v/>
      </c>
      <c r="M230" s="41" t="str">
        <f>IF(OR(ISBLANK($I230), ISBLANK($E230)),"",INDEX(F_Kategoriak!J$2:J$111, MATCH($K230, F_Kategoriak!$A$2:$A$111, 0)))</f>
        <v/>
      </c>
      <c r="N230" s="41" t="str">
        <f>IF(OR(ISBLANK($I230), ISBLANK($E230)),"",INDEX(F_Kategoriak!M$2:M$111, MATCH($K230, F_Kategoriak!$A$2:$A$111, 0)))</f>
        <v/>
      </c>
      <c r="O230" s="128" t="str">
        <f>IF(OR(ISBLANK($I230), ISBLANK($E230)),"",INDEX(F_Kategoriak!N$2:N$111, MATCH($K230, F_Kategoriak!$A$2:$A$111, 0)))</f>
        <v/>
      </c>
    </row>
    <row r="231" spans="1:15" customFormat="1" x14ac:dyDescent="0.25">
      <c r="A231" s="87"/>
      <c r="B231" s="56"/>
      <c r="C231" s="56"/>
      <c r="D231" s="58"/>
      <c r="E231" s="63"/>
      <c r="F231" s="41" t="str">
        <f t="shared" si="14"/>
        <v/>
      </c>
      <c r="G231" s="41" t="str">
        <f t="shared" si="12"/>
        <v/>
      </c>
      <c r="H231" s="41" t="str">
        <f t="shared" si="13"/>
        <v/>
      </c>
      <c r="I231" s="41" t="str">
        <f>IF(A231="","",INDEX('1. Registration summary'!$D$3:$D$50,MATCH($A231,'1. Registration summary'!$A$3:$A$50,0)))</f>
        <v/>
      </c>
      <c r="J231" s="41" t="str">
        <f t="shared" si="15"/>
        <v/>
      </c>
      <c r="K231" s="41" t="str">
        <f>IF(OR(ISBLANK($I231), ISBLANK($E231)),"",INDEX(F_Kategoriak!$A$2:$A$111, MATCH($I231, F_Kategoriak!$E$2:$E$111, 0)))</f>
        <v/>
      </c>
      <c r="L231" s="41" t="str">
        <f>IF(OR(ISBLANK($I231), ISBLANK($E231)),"",INDEX(F_Kategoriak!I$2:I$111, MATCH($K231, F_Kategoriak!$A$2:$A$111, 0)))</f>
        <v/>
      </c>
      <c r="M231" s="41" t="str">
        <f>IF(OR(ISBLANK($I231), ISBLANK($E231)),"",INDEX(F_Kategoriak!J$2:J$111, MATCH($K231, F_Kategoriak!$A$2:$A$111, 0)))</f>
        <v/>
      </c>
      <c r="N231" s="41" t="str">
        <f>IF(OR(ISBLANK($I231), ISBLANK($E231)),"",INDEX(F_Kategoriak!M$2:M$111, MATCH($K231, F_Kategoriak!$A$2:$A$111, 0)))</f>
        <v/>
      </c>
      <c r="O231" s="128" t="str">
        <f>IF(OR(ISBLANK($I231), ISBLANK($E231)),"",INDEX(F_Kategoriak!N$2:N$111, MATCH($K231, F_Kategoriak!$A$2:$A$111, 0)))</f>
        <v/>
      </c>
    </row>
    <row r="232" spans="1:15" customFormat="1" x14ac:dyDescent="0.25">
      <c r="A232" s="87"/>
      <c r="B232" s="56"/>
      <c r="C232" s="56"/>
      <c r="D232" s="58"/>
      <c r="E232" s="63"/>
      <c r="F232" s="41" t="str">
        <f t="shared" si="14"/>
        <v/>
      </c>
      <c r="G232" s="41" t="str">
        <f t="shared" si="12"/>
        <v/>
      </c>
      <c r="H232" s="41" t="str">
        <f t="shared" si="13"/>
        <v/>
      </c>
      <c r="I232" s="41" t="str">
        <f>IF(A232="","",INDEX('1. Registration summary'!$D$3:$D$50,MATCH($A232,'1. Registration summary'!$A$3:$A$50,0)))</f>
        <v/>
      </c>
      <c r="J232" s="41" t="str">
        <f t="shared" si="15"/>
        <v/>
      </c>
      <c r="K232" s="41" t="str">
        <f>IF(OR(ISBLANK($I232), ISBLANK($E232)),"",INDEX(F_Kategoriak!$A$2:$A$111, MATCH($I232, F_Kategoriak!$E$2:$E$111, 0)))</f>
        <v/>
      </c>
      <c r="L232" s="41" t="str">
        <f>IF(OR(ISBLANK($I232), ISBLANK($E232)),"",INDEX(F_Kategoriak!I$2:I$111, MATCH($K232, F_Kategoriak!$A$2:$A$111, 0)))</f>
        <v/>
      </c>
      <c r="M232" s="41" t="str">
        <f>IF(OR(ISBLANK($I232), ISBLANK($E232)),"",INDEX(F_Kategoriak!J$2:J$111, MATCH($K232, F_Kategoriak!$A$2:$A$111, 0)))</f>
        <v/>
      </c>
      <c r="N232" s="41" t="str">
        <f>IF(OR(ISBLANK($I232), ISBLANK($E232)),"",INDEX(F_Kategoriak!M$2:M$111, MATCH($K232, F_Kategoriak!$A$2:$A$111, 0)))</f>
        <v/>
      </c>
      <c r="O232" s="128" t="str">
        <f>IF(OR(ISBLANK($I232), ISBLANK($E232)),"",INDEX(F_Kategoriak!N$2:N$111, MATCH($K232, F_Kategoriak!$A$2:$A$111, 0)))</f>
        <v/>
      </c>
    </row>
    <row r="233" spans="1:15" customFormat="1" x14ac:dyDescent="0.25">
      <c r="A233" s="87"/>
      <c r="B233" s="56"/>
      <c r="C233" s="56"/>
      <c r="D233" s="58"/>
      <c r="E233" s="63"/>
      <c r="F233" s="41" t="str">
        <f t="shared" si="14"/>
        <v/>
      </c>
      <c r="G233" s="41" t="str">
        <f t="shared" si="12"/>
        <v/>
      </c>
      <c r="H233" s="41" t="str">
        <f t="shared" si="13"/>
        <v/>
      </c>
      <c r="I233" s="41" t="str">
        <f>IF(A233="","",INDEX('1. Registration summary'!$D$3:$D$50,MATCH($A233,'1. Registration summary'!$A$3:$A$50,0)))</f>
        <v/>
      </c>
      <c r="J233" s="41" t="str">
        <f t="shared" si="15"/>
        <v/>
      </c>
      <c r="K233" s="41" t="str">
        <f>IF(OR(ISBLANK($I233), ISBLANK($E233)),"",INDEX(F_Kategoriak!$A$2:$A$111, MATCH($I233, F_Kategoriak!$E$2:$E$111, 0)))</f>
        <v/>
      </c>
      <c r="L233" s="41" t="str">
        <f>IF(OR(ISBLANK($I233), ISBLANK($E233)),"",INDEX(F_Kategoriak!I$2:I$111, MATCH($K233, F_Kategoriak!$A$2:$A$111, 0)))</f>
        <v/>
      </c>
      <c r="M233" s="41" t="str">
        <f>IF(OR(ISBLANK($I233), ISBLANK($E233)),"",INDEX(F_Kategoriak!J$2:J$111, MATCH($K233, F_Kategoriak!$A$2:$A$111, 0)))</f>
        <v/>
      </c>
      <c r="N233" s="41" t="str">
        <f>IF(OR(ISBLANK($I233), ISBLANK($E233)),"",INDEX(F_Kategoriak!M$2:M$111, MATCH($K233, F_Kategoriak!$A$2:$A$111, 0)))</f>
        <v/>
      </c>
      <c r="O233" s="128" t="str">
        <f>IF(OR(ISBLANK($I233), ISBLANK($E233)),"",INDEX(F_Kategoriak!N$2:N$111, MATCH($K233, F_Kategoriak!$A$2:$A$111, 0)))</f>
        <v/>
      </c>
    </row>
    <row r="234" spans="1:15" customFormat="1" x14ac:dyDescent="0.25">
      <c r="A234" s="87"/>
      <c r="B234" s="56"/>
      <c r="C234" s="56"/>
      <c r="D234" s="58"/>
      <c r="E234" s="63"/>
      <c r="F234" s="41" t="str">
        <f t="shared" si="14"/>
        <v/>
      </c>
      <c r="G234" s="41" t="str">
        <f t="shared" si="12"/>
        <v/>
      </c>
      <c r="H234" s="41" t="str">
        <f t="shared" si="13"/>
        <v/>
      </c>
      <c r="I234" s="41" t="str">
        <f>IF(A234="","",INDEX('1. Registration summary'!$D$3:$D$50,MATCH($A234,'1. Registration summary'!$A$3:$A$50,0)))</f>
        <v/>
      </c>
      <c r="J234" s="41" t="str">
        <f t="shared" si="15"/>
        <v/>
      </c>
      <c r="K234" s="41" t="str">
        <f>IF(OR(ISBLANK($I234), ISBLANK($E234)),"",INDEX(F_Kategoriak!$A$2:$A$111, MATCH($I234, F_Kategoriak!$E$2:$E$111, 0)))</f>
        <v/>
      </c>
      <c r="L234" s="41" t="str">
        <f>IF(OR(ISBLANK($I234), ISBLANK($E234)),"",INDEX(F_Kategoriak!I$2:I$111, MATCH($K234, F_Kategoriak!$A$2:$A$111, 0)))</f>
        <v/>
      </c>
      <c r="M234" s="41" t="str">
        <f>IF(OR(ISBLANK($I234), ISBLANK($E234)),"",INDEX(F_Kategoriak!J$2:J$111, MATCH($K234, F_Kategoriak!$A$2:$A$111, 0)))</f>
        <v/>
      </c>
      <c r="N234" s="41" t="str">
        <f>IF(OR(ISBLANK($I234), ISBLANK($E234)),"",INDEX(F_Kategoriak!M$2:M$111, MATCH($K234, F_Kategoriak!$A$2:$A$111, 0)))</f>
        <v/>
      </c>
      <c r="O234" s="128" t="str">
        <f>IF(OR(ISBLANK($I234), ISBLANK($E234)),"",INDEX(F_Kategoriak!N$2:N$111, MATCH($K234, F_Kategoriak!$A$2:$A$111, 0)))</f>
        <v/>
      </c>
    </row>
    <row r="235" spans="1:15" customFormat="1" x14ac:dyDescent="0.25">
      <c r="A235" s="87"/>
      <c r="B235" s="56"/>
      <c r="C235" s="56"/>
      <c r="D235" s="58"/>
      <c r="E235" s="63"/>
      <c r="F235" s="41" t="str">
        <f t="shared" si="14"/>
        <v/>
      </c>
      <c r="G235" s="41" t="str">
        <f t="shared" si="12"/>
        <v/>
      </c>
      <c r="H235" s="41" t="str">
        <f t="shared" si="13"/>
        <v/>
      </c>
      <c r="I235" s="41" t="str">
        <f>IF(A235="","",INDEX('1. Registration summary'!$D$3:$D$50,MATCH($A235,'1. Registration summary'!$A$3:$A$50,0)))</f>
        <v/>
      </c>
      <c r="J235" s="41" t="str">
        <f t="shared" si="15"/>
        <v/>
      </c>
      <c r="K235" s="41" t="str">
        <f>IF(OR(ISBLANK($I235), ISBLANK($E235)),"",INDEX(F_Kategoriak!$A$2:$A$111, MATCH($I235, F_Kategoriak!$E$2:$E$111, 0)))</f>
        <v/>
      </c>
      <c r="L235" s="41" t="str">
        <f>IF(OR(ISBLANK($I235), ISBLANK($E235)),"",INDEX(F_Kategoriak!I$2:I$111, MATCH($K235, F_Kategoriak!$A$2:$A$111, 0)))</f>
        <v/>
      </c>
      <c r="M235" s="41" t="str">
        <f>IF(OR(ISBLANK($I235), ISBLANK($E235)),"",INDEX(F_Kategoriak!J$2:J$111, MATCH($K235, F_Kategoriak!$A$2:$A$111, 0)))</f>
        <v/>
      </c>
      <c r="N235" s="41" t="str">
        <f>IF(OR(ISBLANK($I235), ISBLANK($E235)),"",INDEX(F_Kategoriak!M$2:M$111, MATCH($K235, F_Kategoriak!$A$2:$A$111, 0)))</f>
        <v/>
      </c>
      <c r="O235" s="128" t="str">
        <f>IF(OR(ISBLANK($I235), ISBLANK($E235)),"",INDEX(F_Kategoriak!N$2:N$111, MATCH($K235, F_Kategoriak!$A$2:$A$111, 0)))</f>
        <v/>
      </c>
    </row>
    <row r="236" spans="1:15" customFormat="1" x14ac:dyDescent="0.25">
      <c r="A236" s="87"/>
      <c r="B236" s="56"/>
      <c r="C236" s="56"/>
      <c r="D236" s="58"/>
      <c r="E236" s="63"/>
      <c r="F236" s="41" t="str">
        <f t="shared" si="14"/>
        <v/>
      </c>
      <c r="G236" s="41" t="str">
        <f t="shared" si="12"/>
        <v/>
      </c>
      <c r="H236" s="41" t="str">
        <f t="shared" si="13"/>
        <v/>
      </c>
      <c r="I236" s="41" t="str">
        <f>IF(A236="","",INDEX('1. Registration summary'!$D$3:$D$50,MATCH($A236,'1. Registration summary'!$A$3:$A$50,0)))</f>
        <v/>
      </c>
      <c r="J236" s="41" t="str">
        <f t="shared" si="15"/>
        <v/>
      </c>
      <c r="K236" s="41" t="str">
        <f>IF(OR(ISBLANK($I236), ISBLANK($E236)),"",INDEX(F_Kategoriak!$A$2:$A$111, MATCH($I236, F_Kategoriak!$E$2:$E$111, 0)))</f>
        <v/>
      </c>
      <c r="L236" s="41" t="str">
        <f>IF(OR(ISBLANK($I236), ISBLANK($E236)),"",INDEX(F_Kategoriak!I$2:I$111, MATCH($K236, F_Kategoriak!$A$2:$A$111, 0)))</f>
        <v/>
      </c>
      <c r="M236" s="41" t="str">
        <f>IF(OR(ISBLANK($I236), ISBLANK($E236)),"",INDEX(F_Kategoriak!J$2:J$111, MATCH($K236, F_Kategoriak!$A$2:$A$111, 0)))</f>
        <v/>
      </c>
      <c r="N236" s="41" t="str">
        <f>IF(OR(ISBLANK($I236), ISBLANK($E236)),"",INDEX(F_Kategoriak!M$2:M$111, MATCH($K236, F_Kategoriak!$A$2:$A$111, 0)))</f>
        <v/>
      </c>
      <c r="O236" s="128" t="str">
        <f>IF(OR(ISBLANK($I236), ISBLANK($E236)),"",INDEX(F_Kategoriak!N$2:N$111, MATCH($K236, F_Kategoriak!$A$2:$A$111, 0)))</f>
        <v/>
      </c>
    </row>
    <row r="237" spans="1:15" customFormat="1" x14ac:dyDescent="0.25">
      <c r="A237" s="87"/>
      <c r="B237" s="56"/>
      <c r="C237" s="56"/>
      <c r="D237" s="58"/>
      <c r="E237" s="63"/>
      <c r="F237" s="41" t="str">
        <f t="shared" si="14"/>
        <v/>
      </c>
      <c r="G237" s="41" t="str">
        <f t="shared" si="12"/>
        <v/>
      </c>
      <c r="H237" s="41" t="str">
        <f t="shared" si="13"/>
        <v/>
      </c>
      <c r="I237" s="41" t="str">
        <f>IF(A237="","",INDEX('1. Registration summary'!$D$3:$D$50,MATCH($A237,'1. Registration summary'!$A$3:$A$50,0)))</f>
        <v/>
      </c>
      <c r="J237" s="41" t="str">
        <f t="shared" si="15"/>
        <v/>
      </c>
      <c r="K237" s="41" t="str">
        <f>IF(OR(ISBLANK($I237), ISBLANK($E237)),"",INDEX(F_Kategoriak!$A$2:$A$111, MATCH($I237, F_Kategoriak!$E$2:$E$111, 0)))</f>
        <v/>
      </c>
      <c r="L237" s="41" t="str">
        <f>IF(OR(ISBLANK($I237), ISBLANK($E237)),"",INDEX(F_Kategoriak!I$2:I$111, MATCH($K237, F_Kategoriak!$A$2:$A$111, 0)))</f>
        <v/>
      </c>
      <c r="M237" s="41" t="str">
        <f>IF(OR(ISBLANK($I237), ISBLANK($E237)),"",INDEX(F_Kategoriak!J$2:J$111, MATCH($K237, F_Kategoriak!$A$2:$A$111, 0)))</f>
        <v/>
      </c>
      <c r="N237" s="41" t="str">
        <f>IF(OR(ISBLANK($I237), ISBLANK($E237)),"",INDEX(F_Kategoriak!M$2:M$111, MATCH($K237, F_Kategoriak!$A$2:$A$111, 0)))</f>
        <v/>
      </c>
      <c r="O237" s="128" t="str">
        <f>IF(OR(ISBLANK($I237), ISBLANK($E237)),"",INDEX(F_Kategoriak!N$2:N$111, MATCH($K237, F_Kategoriak!$A$2:$A$111, 0)))</f>
        <v/>
      </c>
    </row>
    <row r="238" spans="1:15" customFormat="1" x14ac:dyDescent="0.25">
      <c r="A238" s="87"/>
      <c r="B238" s="56"/>
      <c r="C238" s="56"/>
      <c r="D238" s="58"/>
      <c r="E238" s="63"/>
      <c r="F238" s="41" t="str">
        <f t="shared" si="14"/>
        <v/>
      </c>
      <c r="G238" s="41" t="str">
        <f t="shared" si="12"/>
        <v/>
      </c>
      <c r="H238" s="41" t="str">
        <f t="shared" si="13"/>
        <v/>
      </c>
      <c r="I238" s="41" t="str">
        <f>IF(A238="","",INDEX('1. Registration summary'!$D$3:$D$50,MATCH($A238,'1. Registration summary'!$A$3:$A$50,0)))</f>
        <v/>
      </c>
      <c r="J238" s="41" t="str">
        <f t="shared" si="15"/>
        <v/>
      </c>
      <c r="K238" s="41" t="str">
        <f>IF(OR(ISBLANK($I238), ISBLANK($E238)),"",INDEX(F_Kategoriak!$A$2:$A$111, MATCH($I238, F_Kategoriak!$E$2:$E$111, 0)))</f>
        <v/>
      </c>
      <c r="L238" s="41" t="str">
        <f>IF(OR(ISBLANK($I238), ISBLANK($E238)),"",INDEX(F_Kategoriak!I$2:I$111, MATCH($K238, F_Kategoriak!$A$2:$A$111, 0)))</f>
        <v/>
      </c>
      <c r="M238" s="41" t="str">
        <f>IF(OR(ISBLANK($I238), ISBLANK($E238)),"",INDEX(F_Kategoriak!J$2:J$111, MATCH($K238, F_Kategoriak!$A$2:$A$111, 0)))</f>
        <v/>
      </c>
      <c r="N238" s="41" t="str">
        <f>IF(OR(ISBLANK($I238), ISBLANK($E238)),"",INDEX(F_Kategoriak!M$2:M$111, MATCH($K238, F_Kategoriak!$A$2:$A$111, 0)))</f>
        <v/>
      </c>
      <c r="O238" s="128" t="str">
        <f>IF(OR(ISBLANK($I238), ISBLANK($E238)),"",INDEX(F_Kategoriak!N$2:N$111, MATCH($K238, F_Kategoriak!$A$2:$A$111, 0)))</f>
        <v/>
      </c>
    </row>
    <row r="239" spans="1:15" customFormat="1" x14ac:dyDescent="0.25">
      <c r="A239" s="87"/>
      <c r="B239" s="56"/>
      <c r="C239" s="56"/>
      <c r="D239" s="58"/>
      <c r="E239" s="63"/>
      <c r="F239" s="41" t="str">
        <f t="shared" si="14"/>
        <v/>
      </c>
      <c r="G239" s="41" t="str">
        <f t="shared" si="12"/>
        <v/>
      </c>
      <c r="H239" s="41" t="str">
        <f t="shared" si="13"/>
        <v/>
      </c>
      <c r="I239" s="41" t="str">
        <f>IF(A239="","",INDEX('1. Registration summary'!$D$3:$D$50,MATCH($A239,'1. Registration summary'!$A$3:$A$50,0)))</f>
        <v/>
      </c>
      <c r="J239" s="41" t="str">
        <f t="shared" si="15"/>
        <v/>
      </c>
      <c r="K239" s="41" t="str">
        <f>IF(OR(ISBLANK($I239), ISBLANK($E239)),"",INDEX(F_Kategoriak!$A$2:$A$111, MATCH($I239, F_Kategoriak!$E$2:$E$111, 0)))</f>
        <v/>
      </c>
      <c r="L239" s="41" t="str">
        <f>IF(OR(ISBLANK($I239), ISBLANK($E239)),"",INDEX(F_Kategoriak!I$2:I$111, MATCH($K239, F_Kategoriak!$A$2:$A$111, 0)))</f>
        <v/>
      </c>
      <c r="M239" s="41" t="str">
        <f>IF(OR(ISBLANK($I239), ISBLANK($E239)),"",INDEX(F_Kategoriak!J$2:J$111, MATCH($K239, F_Kategoriak!$A$2:$A$111, 0)))</f>
        <v/>
      </c>
      <c r="N239" s="41" t="str">
        <f>IF(OR(ISBLANK($I239), ISBLANK($E239)),"",INDEX(F_Kategoriak!M$2:M$111, MATCH($K239, F_Kategoriak!$A$2:$A$111, 0)))</f>
        <v/>
      </c>
      <c r="O239" s="128" t="str">
        <f>IF(OR(ISBLANK($I239), ISBLANK($E239)),"",INDEX(F_Kategoriak!N$2:N$111, MATCH($K239, F_Kategoriak!$A$2:$A$111, 0)))</f>
        <v/>
      </c>
    </row>
    <row r="240" spans="1:15" customFormat="1" x14ac:dyDescent="0.25">
      <c r="A240" s="87"/>
      <c r="B240" s="56"/>
      <c r="C240" s="56"/>
      <c r="D240" s="58"/>
      <c r="E240" s="63"/>
      <c r="F240" s="41" t="str">
        <f t="shared" si="14"/>
        <v/>
      </c>
      <c r="G240" s="41" t="str">
        <f t="shared" si="12"/>
        <v/>
      </c>
      <c r="H240" s="41" t="str">
        <f t="shared" si="13"/>
        <v/>
      </c>
      <c r="I240" s="41" t="str">
        <f>IF(A240="","",INDEX('1. Registration summary'!$D$3:$D$50,MATCH($A240,'1. Registration summary'!$A$3:$A$50,0)))</f>
        <v/>
      </c>
      <c r="J240" s="41" t="str">
        <f t="shared" si="15"/>
        <v/>
      </c>
      <c r="K240" s="41" t="str">
        <f>IF(OR(ISBLANK($I240), ISBLANK($E240)),"",INDEX(F_Kategoriak!$A$2:$A$111, MATCH($I240, F_Kategoriak!$E$2:$E$111, 0)))</f>
        <v/>
      </c>
      <c r="L240" s="41" t="str">
        <f>IF(OR(ISBLANK($I240), ISBLANK($E240)),"",INDEX(F_Kategoriak!I$2:I$111, MATCH($K240, F_Kategoriak!$A$2:$A$111, 0)))</f>
        <v/>
      </c>
      <c r="M240" s="41" t="str">
        <f>IF(OR(ISBLANK($I240), ISBLANK($E240)),"",INDEX(F_Kategoriak!J$2:J$111, MATCH($K240, F_Kategoriak!$A$2:$A$111, 0)))</f>
        <v/>
      </c>
      <c r="N240" s="41" t="str">
        <f>IF(OR(ISBLANK($I240), ISBLANK($E240)),"",INDEX(F_Kategoriak!M$2:M$111, MATCH($K240, F_Kategoriak!$A$2:$A$111, 0)))</f>
        <v/>
      </c>
      <c r="O240" s="128" t="str">
        <f>IF(OR(ISBLANK($I240), ISBLANK($E240)),"",INDEX(F_Kategoriak!N$2:N$111, MATCH($K240, F_Kategoriak!$A$2:$A$111, 0)))</f>
        <v/>
      </c>
    </row>
    <row r="241" spans="1:15" customFormat="1" x14ac:dyDescent="0.25">
      <c r="A241" s="87"/>
      <c r="B241" s="56"/>
      <c r="C241" s="56"/>
      <c r="D241" s="58"/>
      <c r="E241" s="63"/>
      <c r="F241" s="41" t="str">
        <f t="shared" si="14"/>
        <v/>
      </c>
      <c r="G241" s="41" t="str">
        <f t="shared" si="12"/>
        <v/>
      </c>
      <c r="H241" s="41" t="str">
        <f t="shared" si="13"/>
        <v/>
      </c>
      <c r="I241" s="41" t="str">
        <f>IF(A241="","",INDEX('1. Registration summary'!$D$3:$D$50,MATCH($A241,'1. Registration summary'!$A$3:$A$50,0)))</f>
        <v/>
      </c>
      <c r="J241" s="41" t="str">
        <f t="shared" si="15"/>
        <v/>
      </c>
      <c r="K241" s="41" t="str">
        <f>IF(OR(ISBLANK($I241), ISBLANK($E241)),"",INDEX(F_Kategoriak!$A$2:$A$111, MATCH($I241, F_Kategoriak!$E$2:$E$111, 0)))</f>
        <v/>
      </c>
      <c r="L241" s="41" t="str">
        <f>IF(OR(ISBLANK($I241), ISBLANK($E241)),"",INDEX(F_Kategoriak!I$2:I$111, MATCH($K241, F_Kategoriak!$A$2:$A$111, 0)))</f>
        <v/>
      </c>
      <c r="M241" s="41" t="str">
        <f>IF(OR(ISBLANK($I241), ISBLANK($E241)),"",INDEX(F_Kategoriak!J$2:J$111, MATCH($K241, F_Kategoriak!$A$2:$A$111, 0)))</f>
        <v/>
      </c>
      <c r="N241" s="41" t="str">
        <f>IF(OR(ISBLANK($I241), ISBLANK($E241)),"",INDEX(F_Kategoriak!M$2:M$111, MATCH($K241, F_Kategoriak!$A$2:$A$111, 0)))</f>
        <v/>
      </c>
      <c r="O241" s="128" t="str">
        <f>IF(OR(ISBLANK($I241), ISBLANK($E241)),"",INDEX(F_Kategoriak!N$2:N$111, MATCH($K241, F_Kategoriak!$A$2:$A$111, 0)))</f>
        <v/>
      </c>
    </row>
    <row r="242" spans="1:15" customFormat="1" x14ac:dyDescent="0.25">
      <c r="A242" s="87"/>
      <c r="B242" s="56"/>
      <c r="C242" s="56"/>
      <c r="D242" s="58"/>
      <c r="E242" s="63"/>
      <c r="F242" s="41" t="str">
        <f t="shared" si="14"/>
        <v/>
      </c>
      <c r="G242" s="41" t="str">
        <f t="shared" si="12"/>
        <v/>
      </c>
      <c r="H242" s="41" t="str">
        <f t="shared" si="13"/>
        <v/>
      </c>
      <c r="I242" s="41" t="str">
        <f>IF(A242="","",INDEX('1. Registration summary'!$D$3:$D$50,MATCH($A242,'1. Registration summary'!$A$3:$A$50,0)))</f>
        <v/>
      </c>
      <c r="J242" s="41" t="str">
        <f t="shared" si="15"/>
        <v/>
      </c>
      <c r="K242" s="41" t="str">
        <f>IF(OR(ISBLANK($I242), ISBLANK($E242)),"",INDEX(F_Kategoriak!$A$2:$A$111, MATCH($I242, F_Kategoriak!$E$2:$E$111, 0)))</f>
        <v/>
      </c>
      <c r="L242" s="41" t="str">
        <f>IF(OR(ISBLANK($I242), ISBLANK($E242)),"",INDEX(F_Kategoriak!I$2:I$111, MATCH($K242, F_Kategoriak!$A$2:$A$111, 0)))</f>
        <v/>
      </c>
      <c r="M242" s="41" t="str">
        <f>IF(OR(ISBLANK($I242), ISBLANK($E242)),"",INDEX(F_Kategoriak!J$2:J$111, MATCH($K242, F_Kategoriak!$A$2:$A$111, 0)))</f>
        <v/>
      </c>
      <c r="N242" s="41" t="str">
        <f>IF(OR(ISBLANK($I242), ISBLANK($E242)),"",INDEX(F_Kategoriak!M$2:M$111, MATCH($K242, F_Kategoriak!$A$2:$A$111, 0)))</f>
        <v/>
      </c>
      <c r="O242" s="128" t="str">
        <f>IF(OR(ISBLANK($I242), ISBLANK($E242)),"",INDEX(F_Kategoriak!N$2:N$111, MATCH($K242, F_Kategoriak!$A$2:$A$111, 0)))</f>
        <v/>
      </c>
    </row>
    <row r="243" spans="1:15" customFormat="1" x14ac:dyDescent="0.25">
      <c r="A243" s="87"/>
      <c r="B243" s="56"/>
      <c r="C243" s="56"/>
      <c r="D243" s="58"/>
      <c r="E243" s="63"/>
      <c r="F243" s="41" t="str">
        <f t="shared" si="14"/>
        <v/>
      </c>
      <c r="G243" s="41" t="str">
        <f t="shared" si="12"/>
        <v/>
      </c>
      <c r="H243" s="41" t="str">
        <f t="shared" si="13"/>
        <v/>
      </c>
      <c r="I243" s="41" t="str">
        <f>IF(A243="","",INDEX('1. Registration summary'!$D$3:$D$50,MATCH($A243,'1. Registration summary'!$A$3:$A$50,0)))</f>
        <v/>
      </c>
      <c r="J243" s="41" t="str">
        <f t="shared" si="15"/>
        <v/>
      </c>
      <c r="K243" s="41" t="str">
        <f>IF(OR(ISBLANK($I243), ISBLANK($E243)),"",INDEX(F_Kategoriak!$A$2:$A$111, MATCH($I243, F_Kategoriak!$E$2:$E$111, 0)))</f>
        <v/>
      </c>
      <c r="L243" s="41" t="str">
        <f>IF(OR(ISBLANK($I243), ISBLANK($E243)),"",INDEX(F_Kategoriak!I$2:I$111, MATCH($K243, F_Kategoriak!$A$2:$A$111, 0)))</f>
        <v/>
      </c>
      <c r="M243" s="41" t="str">
        <f>IF(OR(ISBLANK($I243), ISBLANK($E243)),"",INDEX(F_Kategoriak!J$2:J$111, MATCH($K243, F_Kategoriak!$A$2:$A$111, 0)))</f>
        <v/>
      </c>
      <c r="N243" s="41" t="str">
        <f>IF(OR(ISBLANK($I243), ISBLANK($E243)),"",INDEX(F_Kategoriak!M$2:M$111, MATCH($K243, F_Kategoriak!$A$2:$A$111, 0)))</f>
        <v/>
      </c>
      <c r="O243" s="128" t="str">
        <f>IF(OR(ISBLANK($I243), ISBLANK($E243)),"",INDEX(F_Kategoriak!N$2:N$111, MATCH($K243, F_Kategoriak!$A$2:$A$111, 0)))</f>
        <v/>
      </c>
    </row>
    <row r="244" spans="1:15" customFormat="1" x14ac:dyDescent="0.25">
      <c r="A244" s="87"/>
      <c r="B244" s="56"/>
      <c r="C244" s="56"/>
      <c r="D244" s="58"/>
      <c r="E244" s="63"/>
      <c r="F244" s="41" t="str">
        <f t="shared" si="14"/>
        <v/>
      </c>
      <c r="G244" s="41" t="str">
        <f t="shared" si="12"/>
        <v/>
      </c>
      <c r="H244" s="41" t="str">
        <f t="shared" si="13"/>
        <v/>
      </c>
      <c r="I244" s="41" t="str">
        <f>IF(A244="","",INDEX('1. Registration summary'!$D$3:$D$50,MATCH($A244,'1. Registration summary'!$A$3:$A$50,0)))</f>
        <v/>
      </c>
      <c r="J244" s="41" t="str">
        <f t="shared" si="15"/>
        <v/>
      </c>
      <c r="K244" s="41" t="str">
        <f>IF(OR(ISBLANK($I244), ISBLANK($E244)),"",INDEX(F_Kategoriak!$A$2:$A$111, MATCH($I244, F_Kategoriak!$E$2:$E$111, 0)))</f>
        <v/>
      </c>
      <c r="L244" s="41" t="str">
        <f>IF(OR(ISBLANK($I244), ISBLANK($E244)),"",INDEX(F_Kategoriak!I$2:I$111, MATCH($K244, F_Kategoriak!$A$2:$A$111, 0)))</f>
        <v/>
      </c>
      <c r="M244" s="41" t="str">
        <f>IF(OR(ISBLANK($I244), ISBLANK($E244)),"",INDEX(F_Kategoriak!J$2:J$111, MATCH($K244, F_Kategoriak!$A$2:$A$111, 0)))</f>
        <v/>
      </c>
      <c r="N244" s="41" t="str">
        <f>IF(OR(ISBLANK($I244), ISBLANK($E244)),"",INDEX(F_Kategoriak!M$2:M$111, MATCH($K244, F_Kategoriak!$A$2:$A$111, 0)))</f>
        <v/>
      </c>
      <c r="O244" s="128" t="str">
        <f>IF(OR(ISBLANK($I244), ISBLANK($E244)),"",INDEX(F_Kategoriak!N$2:N$111, MATCH($K244, F_Kategoriak!$A$2:$A$111, 0)))</f>
        <v/>
      </c>
    </row>
    <row r="245" spans="1:15" customFormat="1" x14ac:dyDescent="0.25">
      <c r="A245" s="87"/>
      <c r="B245" s="56"/>
      <c r="C245" s="56"/>
      <c r="D245" s="58"/>
      <c r="E245" s="63"/>
      <c r="F245" s="41" t="str">
        <f t="shared" si="14"/>
        <v/>
      </c>
      <c r="G245" s="41" t="str">
        <f t="shared" si="12"/>
        <v/>
      </c>
      <c r="H245" s="41" t="str">
        <f t="shared" si="13"/>
        <v/>
      </c>
      <c r="I245" s="41" t="str">
        <f>IF(A245="","",INDEX('1. Registration summary'!$D$3:$D$50,MATCH($A245,'1. Registration summary'!$A$3:$A$50,0)))</f>
        <v/>
      </c>
      <c r="J245" s="41" t="str">
        <f t="shared" si="15"/>
        <v/>
      </c>
      <c r="K245" s="41" t="str">
        <f>IF(OR(ISBLANK($I245), ISBLANK($E245)),"",INDEX(F_Kategoriak!$A$2:$A$111, MATCH($I245, F_Kategoriak!$E$2:$E$111, 0)))</f>
        <v/>
      </c>
      <c r="L245" s="41" t="str">
        <f>IF(OR(ISBLANK($I245), ISBLANK($E245)),"",INDEX(F_Kategoriak!I$2:I$111, MATCH($K245, F_Kategoriak!$A$2:$A$111, 0)))</f>
        <v/>
      </c>
      <c r="M245" s="41" t="str">
        <f>IF(OR(ISBLANK($I245), ISBLANK($E245)),"",INDEX(F_Kategoriak!J$2:J$111, MATCH($K245, F_Kategoriak!$A$2:$A$111, 0)))</f>
        <v/>
      </c>
      <c r="N245" s="41" t="str">
        <f>IF(OR(ISBLANK($I245), ISBLANK($E245)),"",INDEX(F_Kategoriak!M$2:M$111, MATCH($K245, F_Kategoriak!$A$2:$A$111, 0)))</f>
        <v/>
      </c>
      <c r="O245" s="128" t="str">
        <f>IF(OR(ISBLANK($I245), ISBLANK($E245)),"",INDEX(F_Kategoriak!N$2:N$111, MATCH($K245, F_Kategoriak!$A$2:$A$111, 0)))</f>
        <v/>
      </c>
    </row>
    <row r="246" spans="1:15" customFormat="1" x14ac:dyDescent="0.25">
      <c r="A246" s="87"/>
      <c r="B246" s="56"/>
      <c r="C246" s="56"/>
      <c r="D246" s="58"/>
      <c r="E246" s="63"/>
      <c r="F246" s="41" t="str">
        <f t="shared" si="14"/>
        <v/>
      </c>
      <c r="G246" s="41" t="str">
        <f t="shared" si="12"/>
        <v/>
      </c>
      <c r="H246" s="41" t="str">
        <f t="shared" si="13"/>
        <v/>
      </c>
      <c r="I246" s="41" t="str">
        <f>IF(A246="","",INDEX('1. Registration summary'!$D$3:$D$50,MATCH($A246,'1. Registration summary'!$A$3:$A$50,0)))</f>
        <v/>
      </c>
      <c r="J246" s="41" t="str">
        <f t="shared" si="15"/>
        <v/>
      </c>
      <c r="K246" s="41" t="str">
        <f>IF(OR(ISBLANK($I246), ISBLANK($E246)),"",INDEX(F_Kategoriak!$A$2:$A$111, MATCH($I246, F_Kategoriak!$E$2:$E$111, 0)))</f>
        <v/>
      </c>
      <c r="L246" s="41" t="str">
        <f>IF(OR(ISBLANK($I246), ISBLANK($E246)),"",INDEX(F_Kategoriak!I$2:I$111, MATCH($K246, F_Kategoriak!$A$2:$A$111, 0)))</f>
        <v/>
      </c>
      <c r="M246" s="41" t="str">
        <f>IF(OR(ISBLANK($I246), ISBLANK($E246)),"",INDEX(F_Kategoriak!J$2:J$111, MATCH($K246, F_Kategoriak!$A$2:$A$111, 0)))</f>
        <v/>
      </c>
      <c r="N246" s="41" t="str">
        <f>IF(OR(ISBLANK($I246), ISBLANK($E246)),"",INDEX(F_Kategoriak!M$2:M$111, MATCH($K246, F_Kategoriak!$A$2:$A$111, 0)))</f>
        <v/>
      </c>
      <c r="O246" s="128" t="str">
        <f>IF(OR(ISBLANK($I246), ISBLANK($E246)),"",INDEX(F_Kategoriak!N$2:N$111, MATCH($K246, F_Kategoriak!$A$2:$A$111, 0)))</f>
        <v/>
      </c>
    </row>
    <row r="247" spans="1:15" customFormat="1" x14ac:dyDescent="0.25">
      <c r="A247" s="87"/>
      <c r="B247" s="56"/>
      <c r="C247" s="56"/>
      <c r="D247" s="58"/>
      <c r="E247" s="63"/>
      <c r="F247" s="41" t="str">
        <f t="shared" si="14"/>
        <v/>
      </c>
      <c r="G247" s="41" t="str">
        <f t="shared" si="12"/>
        <v/>
      </c>
      <c r="H247" s="41" t="str">
        <f t="shared" si="13"/>
        <v/>
      </c>
      <c r="I247" s="41" t="str">
        <f>IF(A247="","",INDEX('1. Registration summary'!$D$3:$D$50,MATCH($A247,'1. Registration summary'!$A$3:$A$50,0)))</f>
        <v/>
      </c>
      <c r="J247" s="41" t="str">
        <f t="shared" si="15"/>
        <v/>
      </c>
      <c r="K247" s="41" t="str">
        <f>IF(OR(ISBLANK($I247), ISBLANK($E247)),"",INDEX(F_Kategoriak!$A$2:$A$111, MATCH($I247, F_Kategoriak!$E$2:$E$111, 0)))</f>
        <v/>
      </c>
      <c r="L247" s="41" t="str">
        <f>IF(OR(ISBLANK($I247), ISBLANK($E247)),"",INDEX(F_Kategoriak!I$2:I$111, MATCH($K247, F_Kategoriak!$A$2:$A$111, 0)))</f>
        <v/>
      </c>
      <c r="M247" s="41" t="str">
        <f>IF(OR(ISBLANK($I247), ISBLANK($E247)),"",INDEX(F_Kategoriak!J$2:J$111, MATCH($K247, F_Kategoriak!$A$2:$A$111, 0)))</f>
        <v/>
      </c>
      <c r="N247" s="41" t="str">
        <f>IF(OR(ISBLANK($I247), ISBLANK($E247)),"",INDEX(F_Kategoriak!M$2:M$111, MATCH($K247, F_Kategoriak!$A$2:$A$111, 0)))</f>
        <v/>
      </c>
      <c r="O247" s="128" t="str">
        <f>IF(OR(ISBLANK($I247), ISBLANK($E247)),"",INDEX(F_Kategoriak!N$2:N$111, MATCH($K247, F_Kategoriak!$A$2:$A$111, 0)))</f>
        <v/>
      </c>
    </row>
    <row r="248" spans="1:15" customFormat="1" x14ac:dyDescent="0.25">
      <c r="A248" s="87"/>
      <c r="B248" s="56"/>
      <c r="C248" s="56"/>
      <c r="D248" s="58"/>
      <c r="E248" s="63"/>
      <c r="F248" s="41" t="str">
        <f t="shared" si="14"/>
        <v/>
      </c>
      <c r="G248" s="41" t="str">
        <f t="shared" si="12"/>
        <v/>
      </c>
      <c r="H248" s="41" t="str">
        <f t="shared" si="13"/>
        <v/>
      </c>
      <c r="I248" s="41" t="str">
        <f>IF(A248="","",INDEX('1. Registration summary'!$D$3:$D$50,MATCH($A248,'1. Registration summary'!$A$3:$A$50,0)))</f>
        <v/>
      </c>
      <c r="J248" s="41" t="str">
        <f t="shared" si="15"/>
        <v/>
      </c>
      <c r="K248" s="41" t="str">
        <f>IF(OR(ISBLANK($I248), ISBLANK($E248)),"",INDEX(F_Kategoriak!$A$2:$A$111, MATCH($I248, F_Kategoriak!$E$2:$E$111, 0)))</f>
        <v/>
      </c>
      <c r="L248" s="41" t="str">
        <f>IF(OR(ISBLANK($I248), ISBLANK($E248)),"",INDEX(F_Kategoriak!I$2:I$111, MATCH($K248, F_Kategoriak!$A$2:$A$111, 0)))</f>
        <v/>
      </c>
      <c r="M248" s="41" t="str">
        <f>IF(OR(ISBLANK($I248), ISBLANK($E248)),"",INDEX(F_Kategoriak!J$2:J$111, MATCH($K248, F_Kategoriak!$A$2:$A$111, 0)))</f>
        <v/>
      </c>
      <c r="N248" s="41" t="str">
        <f>IF(OR(ISBLANK($I248), ISBLANK($E248)),"",INDEX(F_Kategoriak!M$2:M$111, MATCH($K248, F_Kategoriak!$A$2:$A$111, 0)))</f>
        <v/>
      </c>
      <c r="O248" s="128" t="str">
        <f>IF(OR(ISBLANK($I248), ISBLANK($E248)),"",INDEX(F_Kategoriak!N$2:N$111, MATCH($K248, F_Kategoriak!$A$2:$A$111, 0)))</f>
        <v/>
      </c>
    </row>
    <row r="249" spans="1:15" customFormat="1" x14ac:dyDescent="0.25">
      <c r="A249" s="87"/>
      <c r="B249" s="56"/>
      <c r="C249" s="56"/>
      <c r="D249" s="58"/>
      <c r="E249" s="63"/>
      <c r="F249" s="41" t="str">
        <f t="shared" si="14"/>
        <v/>
      </c>
      <c r="G249" s="41" t="str">
        <f t="shared" si="12"/>
        <v/>
      </c>
      <c r="H249" s="41" t="str">
        <f t="shared" si="13"/>
        <v/>
      </c>
      <c r="I249" s="41" t="str">
        <f>IF(A249="","",INDEX('1. Registration summary'!$D$3:$D$50,MATCH($A249,'1. Registration summary'!$A$3:$A$50,0)))</f>
        <v/>
      </c>
      <c r="J249" s="41" t="str">
        <f t="shared" si="15"/>
        <v/>
      </c>
      <c r="K249" s="41" t="str">
        <f>IF(OR(ISBLANK($I249), ISBLANK($E249)),"",INDEX(F_Kategoriak!$A$2:$A$111, MATCH($I249, F_Kategoriak!$E$2:$E$111, 0)))</f>
        <v/>
      </c>
      <c r="L249" s="41" t="str">
        <f>IF(OR(ISBLANK($I249), ISBLANK($E249)),"",INDEX(F_Kategoriak!I$2:I$111, MATCH($K249, F_Kategoriak!$A$2:$A$111, 0)))</f>
        <v/>
      </c>
      <c r="M249" s="41" t="str">
        <f>IF(OR(ISBLANK($I249), ISBLANK($E249)),"",INDEX(F_Kategoriak!J$2:J$111, MATCH($K249, F_Kategoriak!$A$2:$A$111, 0)))</f>
        <v/>
      </c>
      <c r="N249" s="41" t="str">
        <f>IF(OR(ISBLANK($I249), ISBLANK($E249)),"",INDEX(F_Kategoriak!M$2:M$111, MATCH($K249, F_Kategoriak!$A$2:$A$111, 0)))</f>
        <v/>
      </c>
      <c r="O249" s="128" t="str">
        <f>IF(OR(ISBLANK($I249), ISBLANK($E249)),"",INDEX(F_Kategoriak!N$2:N$111, MATCH($K249, F_Kategoriak!$A$2:$A$111, 0)))</f>
        <v/>
      </c>
    </row>
    <row r="250" spans="1:15" ht="15.75" thickBot="1" x14ac:dyDescent="0.3">
      <c r="A250" s="88"/>
      <c r="B250" s="90"/>
      <c r="C250" s="90"/>
      <c r="D250" s="94"/>
      <c r="E250" s="91"/>
      <c r="F250" s="89" t="str">
        <f t="shared" si="14"/>
        <v/>
      </c>
      <c r="G250" s="89" t="str">
        <f t="shared" si="12"/>
        <v/>
      </c>
      <c r="H250" s="89" t="str">
        <f t="shared" si="13"/>
        <v/>
      </c>
      <c r="I250" s="89" t="str">
        <f>IF(A250="","",INDEX('1. Registration summary'!$D$3:$D$50,MATCH($A250,'1. Registration summary'!$A$3:$A$50,0)))</f>
        <v/>
      </c>
      <c r="J250" s="89" t="str">
        <f t="shared" si="15"/>
        <v/>
      </c>
      <c r="K250" s="89" t="str">
        <f>IF(OR(ISBLANK($I250), ISBLANK($E250)),"",INDEX(F_Kategoriak!$A$2:$A$111, MATCH($I250, F_Kategoriak!$E$2:$E$111, 0)))</f>
        <v/>
      </c>
      <c r="L250" s="89" t="str">
        <f>IF(OR(ISBLANK($I250), ISBLANK($E250)),"",INDEX(F_Kategoriak!I$2:I$111, MATCH($K250, F_Kategoriak!$A$2:$A$111, 0)))</f>
        <v/>
      </c>
      <c r="M250" s="89" t="str">
        <f>IF(OR(ISBLANK($I250), ISBLANK($E250)),"",INDEX(F_Kategoriak!J$2:J$111, MATCH($K250, F_Kategoriak!$A$2:$A$111, 0)))</f>
        <v/>
      </c>
      <c r="N250" s="89" t="str">
        <f>IF(OR(ISBLANK($I250), ISBLANK($E250)),"",INDEX(F_Kategoriak!M$2:M$111, MATCH($K250, F_Kategoriak!$A$2:$A$111, 0)))</f>
        <v/>
      </c>
      <c r="O250" s="129" t="str">
        <f>IF(OR(ISBLANK($I250), ISBLANK($E250)),"",INDEX(F_Kategoriak!N$2:N$111, MATCH($K250, F_Kategoriak!$A$2:$A$111, 0)))</f>
        <v/>
      </c>
    </row>
  </sheetData>
  <sheetProtection algorithmName="SHA-512" hashValue="yuOGeRHsDhvOh3wvSeoz84jQjOFs4vKNnHZKXcJkAKNXG2y/m63lVdlybjkRsAyn/EZb43ND1yNzAO93zM/FNA==" saltValue="TylihGEv7HoEQ0Rr9ITfbQ==" spinCount="100000" sheet="1" formatColumns="0" formatRows="0"/>
  <mergeCells count="4">
    <mergeCell ref="A1:B1"/>
    <mergeCell ref="F1:H1"/>
    <mergeCell ref="I1:O1"/>
    <mergeCell ref="C1:E1"/>
  </mergeCells>
  <conditionalFormatting sqref="B3:E250">
    <cfRule type="expression" dxfId="10" priority="9">
      <formula>AND(ISBLANK(B3), NOT(ISBLANK($A3)))</formula>
    </cfRule>
  </conditionalFormatting>
  <conditionalFormatting sqref="F3:G250">
    <cfRule type="expression" dxfId="9" priority="7">
      <formula>F3</formula>
    </cfRule>
    <cfRule type="expression" dxfId="8" priority="8">
      <formula>AND(NOT(ISBLANK(F3)),NOT(F3))</formula>
    </cfRule>
  </conditionalFormatting>
  <conditionalFormatting sqref="H3:I249 I250">
    <cfRule type="expression" dxfId="7" priority="3">
      <formula>H3</formula>
    </cfRule>
  </conditionalFormatting>
  <conditionalFormatting sqref="H3:I250">
    <cfRule type="expression" dxfId="6" priority="4">
      <formula>AND(NOT(ISBLANK(H3)),NOT(H3))</formula>
    </cfRule>
  </conditionalFormatting>
  <dataValidations count="1">
    <dataValidation type="date" operator="greaterThanOrEqual" allowBlank="1" showInputMessage="1" showErrorMessage="1" sqref="E3:E250" xr:uid="{479BEED7-5AA6-446E-A69B-57E1E000894F}">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8F9C8A6-F235-44FC-AD8B-68AF91B72462}">
          <x14:formula1>
            <xm:f>'Választéklista-sajat'!$A$2:$A$3</xm:f>
          </x14:formula1>
          <xm:sqref>B3:B250</xm:sqref>
        </x14:dataValidation>
        <x14:dataValidation type="list" allowBlank="1" showInputMessage="1" showErrorMessage="1" xr:uid="{7082FCA0-997B-4BAB-8D0D-F07378B6D87B}">
          <x14:formula1>
            <xm:f>'1. Registration summary'!$A$3:$A$50</xm:f>
          </x14:formula1>
          <xm:sqref>A3:A250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8A26-D294-4469-A550-A94502F749B4}">
  <sheetPr codeName="Sheet3"/>
  <dimension ref="A1:D100"/>
  <sheetViews>
    <sheetView workbookViewId="0">
      <pane ySplit="1" topLeftCell="A2" activePane="bottomLeft" state="frozen"/>
      <selection pane="bottomLeft" activeCell="A2" sqref="A2"/>
    </sheetView>
  </sheetViews>
  <sheetFormatPr defaultColWidth="9.140625" defaultRowHeight="15" x14ac:dyDescent="0.25"/>
  <cols>
    <col min="1" max="1" width="35.85546875" style="38" customWidth="1"/>
    <col min="2" max="2" width="29.7109375" style="38" customWidth="1"/>
    <col min="3" max="3" width="44.85546875" style="38" customWidth="1"/>
    <col min="4" max="4" width="21.85546875" style="38" customWidth="1"/>
    <col min="5" max="16384" width="9.140625" style="38"/>
  </cols>
  <sheetData>
    <row r="1" spans="1:4" ht="38.25" customHeight="1" thickBot="1" x14ac:dyDescent="0.3">
      <c r="A1" s="134" t="s">
        <v>296</v>
      </c>
      <c r="B1" s="135" t="s">
        <v>307</v>
      </c>
      <c r="C1" s="135" t="s">
        <v>308</v>
      </c>
      <c r="D1" s="136" t="s">
        <v>309</v>
      </c>
    </row>
    <row r="2" spans="1:4" ht="15.75" thickTop="1" x14ac:dyDescent="0.25">
      <c r="A2" s="65"/>
      <c r="B2" s="66"/>
      <c r="C2" s="67"/>
      <c r="D2" s="68"/>
    </row>
    <row r="3" spans="1:4" x14ac:dyDescent="0.25">
      <c r="A3" s="65"/>
      <c r="B3" s="26"/>
      <c r="C3" s="67"/>
      <c r="D3" s="68"/>
    </row>
    <row r="4" spans="1:4" x14ac:dyDescent="0.25">
      <c r="A4" s="69"/>
      <c r="B4" s="26"/>
      <c r="C4" s="67"/>
      <c r="D4" s="68"/>
    </row>
    <row r="5" spans="1:4" x14ac:dyDescent="0.25">
      <c r="A5" s="69"/>
      <c r="B5" s="26"/>
      <c r="C5" s="67"/>
      <c r="D5" s="68"/>
    </row>
    <row r="6" spans="1:4" x14ac:dyDescent="0.25">
      <c r="A6" s="69"/>
      <c r="B6" s="26"/>
      <c r="C6" s="67"/>
      <c r="D6" s="68"/>
    </row>
    <row r="7" spans="1:4" x14ac:dyDescent="0.25">
      <c r="A7" s="69"/>
      <c r="B7" s="26"/>
      <c r="C7" s="67"/>
      <c r="D7" s="68"/>
    </row>
    <row r="8" spans="1:4" x14ac:dyDescent="0.25">
      <c r="A8" s="69"/>
      <c r="B8" s="26"/>
      <c r="C8" s="67"/>
      <c r="D8" s="68"/>
    </row>
    <row r="9" spans="1:4" x14ac:dyDescent="0.25">
      <c r="A9" s="69"/>
      <c r="B9" s="26"/>
      <c r="C9" s="67"/>
      <c r="D9" s="68"/>
    </row>
    <row r="10" spans="1:4" x14ac:dyDescent="0.25">
      <c r="A10" s="69"/>
      <c r="B10" s="26"/>
      <c r="C10" s="67"/>
      <c r="D10" s="68"/>
    </row>
    <row r="11" spans="1:4" x14ac:dyDescent="0.25">
      <c r="A11" s="69"/>
      <c r="B11" s="26"/>
      <c r="C11" s="67"/>
      <c r="D11" s="68"/>
    </row>
    <row r="12" spans="1:4" x14ac:dyDescent="0.25">
      <c r="A12" s="69"/>
      <c r="B12" s="26"/>
      <c r="C12" s="67"/>
      <c r="D12" s="68"/>
    </row>
    <row r="13" spans="1:4" x14ac:dyDescent="0.25">
      <c r="A13" s="69"/>
      <c r="B13" s="26"/>
      <c r="C13" s="67"/>
      <c r="D13" s="68"/>
    </row>
    <row r="14" spans="1:4" x14ac:dyDescent="0.25">
      <c r="A14" s="69"/>
      <c r="B14" s="26"/>
      <c r="C14" s="67"/>
      <c r="D14" s="68"/>
    </row>
    <row r="15" spans="1:4" x14ac:dyDescent="0.25">
      <c r="A15" s="69"/>
      <c r="B15" s="26"/>
      <c r="C15" s="67"/>
      <c r="D15" s="68"/>
    </row>
    <row r="16" spans="1:4" x14ac:dyDescent="0.25">
      <c r="A16" s="69"/>
      <c r="B16" s="26"/>
      <c r="C16" s="67"/>
      <c r="D16" s="68"/>
    </row>
    <row r="17" spans="1:4" x14ac:dyDescent="0.25">
      <c r="A17" s="69"/>
      <c r="B17" s="26"/>
      <c r="C17" s="67"/>
      <c r="D17" s="68"/>
    </row>
    <row r="18" spans="1:4" x14ac:dyDescent="0.25">
      <c r="A18" s="69"/>
      <c r="B18" s="26"/>
      <c r="C18" s="67"/>
      <c r="D18" s="68"/>
    </row>
    <row r="19" spans="1:4" x14ac:dyDescent="0.25">
      <c r="A19" s="69"/>
      <c r="B19" s="26"/>
      <c r="C19" s="67"/>
      <c r="D19" s="68"/>
    </row>
    <row r="20" spans="1:4" x14ac:dyDescent="0.25">
      <c r="A20" s="69"/>
      <c r="B20" s="26"/>
      <c r="C20" s="67"/>
      <c r="D20" s="68"/>
    </row>
    <row r="21" spans="1:4" x14ac:dyDescent="0.25">
      <c r="A21" s="69"/>
      <c r="B21" s="26"/>
      <c r="C21" s="67"/>
      <c r="D21" s="68"/>
    </row>
    <row r="22" spans="1:4" x14ac:dyDescent="0.25">
      <c r="A22" s="69"/>
      <c r="B22" s="26"/>
      <c r="C22" s="67"/>
      <c r="D22" s="68"/>
    </row>
    <row r="23" spans="1:4" x14ac:dyDescent="0.25">
      <c r="A23" s="69"/>
      <c r="B23" s="26"/>
      <c r="C23" s="67"/>
      <c r="D23" s="68"/>
    </row>
    <row r="24" spans="1:4" x14ac:dyDescent="0.25">
      <c r="A24" s="69"/>
      <c r="B24" s="26"/>
      <c r="C24" s="67"/>
      <c r="D24" s="68"/>
    </row>
    <row r="25" spans="1:4" x14ac:dyDescent="0.25">
      <c r="A25" s="69"/>
      <c r="B25" s="26"/>
      <c r="C25" s="67"/>
      <c r="D25" s="68"/>
    </row>
    <row r="26" spans="1:4" x14ac:dyDescent="0.25">
      <c r="A26" s="69"/>
      <c r="B26" s="26"/>
      <c r="C26" s="67"/>
      <c r="D26" s="68"/>
    </row>
    <row r="27" spans="1:4" x14ac:dyDescent="0.25">
      <c r="A27" s="69"/>
      <c r="B27" s="26"/>
      <c r="C27" s="67"/>
      <c r="D27" s="68"/>
    </row>
    <row r="28" spans="1:4" x14ac:dyDescent="0.25">
      <c r="A28" s="69"/>
      <c r="B28" s="26"/>
      <c r="C28" s="67"/>
      <c r="D28" s="68"/>
    </row>
    <row r="29" spans="1:4" x14ac:dyDescent="0.25">
      <c r="A29" s="69"/>
      <c r="B29" s="26"/>
      <c r="C29" s="67"/>
      <c r="D29" s="68"/>
    </row>
    <row r="30" spans="1:4" x14ac:dyDescent="0.25">
      <c r="A30" s="69"/>
      <c r="B30" s="26"/>
      <c r="C30" s="67"/>
      <c r="D30" s="68"/>
    </row>
    <row r="31" spans="1:4" x14ac:dyDescent="0.25">
      <c r="A31" s="69"/>
      <c r="B31" s="26"/>
      <c r="C31" s="67"/>
      <c r="D31" s="68"/>
    </row>
    <row r="32" spans="1:4" x14ac:dyDescent="0.25">
      <c r="A32" s="69"/>
      <c r="B32" s="26"/>
      <c r="C32" s="67"/>
      <c r="D32" s="68"/>
    </row>
    <row r="33" spans="1:4" x14ac:dyDescent="0.25">
      <c r="A33" s="69"/>
      <c r="B33" s="26"/>
      <c r="C33" s="67"/>
      <c r="D33" s="68"/>
    </row>
    <row r="34" spans="1:4" x14ac:dyDescent="0.25">
      <c r="A34" s="69"/>
      <c r="B34" s="26"/>
      <c r="C34" s="67"/>
      <c r="D34" s="68"/>
    </row>
    <row r="35" spans="1:4" x14ac:dyDescent="0.25">
      <c r="A35" s="69"/>
      <c r="B35" s="26"/>
      <c r="C35" s="67"/>
      <c r="D35" s="68"/>
    </row>
    <row r="36" spans="1:4" x14ac:dyDescent="0.25">
      <c r="A36" s="69"/>
      <c r="B36" s="26"/>
      <c r="C36" s="67"/>
      <c r="D36" s="68"/>
    </row>
    <row r="37" spans="1:4" x14ac:dyDescent="0.25">
      <c r="A37" s="69"/>
      <c r="B37" s="26"/>
      <c r="C37" s="67"/>
      <c r="D37" s="68"/>
    </row>
    <row r="38" spans="1:4" x14ac:dyDescent="0.25">
      <c r="A38" s="69"/>
      <c r="B38" s="26"/>
      <c r="C38" s="67"/>
      <c r="D38" s="68"/>
    </row>
    <row r="39" spans="1:4" x14ac:dyDescent="0.25">
      <c r="A39" s="69"/>
      <c r="B39" s="26"/>
      <c r="C39" s="67"/>
      <c r="D39" s="68"/>
    </row>
    <row r="40" spans="1:4" x14ac:dyDescent="0.25">
      <c r="A40" s="69"/>
      <c r="B40" s="26"/>
      <c r="C40" s="67"/>
      <c r="D40" s="68"/>
    </row>
    <row r="41" spans="1:4" x14ac:dyDescent="0.25">
      <c r="A41" s="69"/>
      <c r="B41" s="26"/>
      <c r="C41" s="67"/>
      <c r="D41" s="68"/>
    </row>
    <row r="42" spans="1:4" x14ac:dyDescent="0.25">
      <c r="A42" s="69"/>
      <c r="B42" s="26"/>
      <c r="C42" s="67"/>
      <c r="D42" s="68"/>
    </row>
    <row r="43" spans="1:4" x14ac:dyDescent="0.25">
      <c r="A43" s="69"/>
      <c r="B43" s="26"/>
      <c r="C43" s="67"/>
      <c r="D43" s="68"/>
    </row>
    <row r="44" spans="1:4" x14ac:dyDescent="0.25">
      <c r="A44" s="69"/>
      <c r="B44" s="26"/>
      <c r="C44" s="67"/>
      <c r="D44" s="68"/>
    </row>
    <row r="45" spans="1:4" x14ac:dyDescent="0.25">
      <c r="A45" s="69"/>
      <c r="B45" s="26"/>
      <c r="C45" s="67"/>
      <c r="D45" s="68"/>
    </row>
    <row r="46" spans="1:4" x14ac:dyDescent="0.25">
      <c r="A46" s="69"/>
      <c r="B46" s="26"/>
      <c r="C46" s="67"/>
      <c r="D46" s="68"/>
    </row>
    <row r="47" spans="1:4" x14ac:dyDescent="0.25">
      <c r="A47" s="69"/>
      <c r="B47" s="26"/>
      <c r="C47" s="67"/>
      <c r="D47" s="68"/>
    </row>
    <row r="48" spans="1:4" x14ac:dyDescent="0.25">
      <c r="A48" s="69"/>
      <c r="B48" s="26"/>
      <c r="C48" s="67"/>
      <c r="D48" s="68"/>
    </row>
    <row r="49" spans="1:4" x14ac:dyDescent="0.25">
      <c r="A49" s="69"/>
      <c r="B49" s="26"/>
      <c r="C49" s="67"/>
      <c r="D49" s="68"/>
    </row>
    <row r="50" spans="1:4" x14ac:dyDescent="0.25">
      <c r="A50" s="69"/>
      <c r="B50" s="26"/>
      <c r="C50" s="67"/>
      <c r="D50" s="68"/>
    </row>
    <row r="51" spans="1:4" x14ac:dyDescent="0.25">
      <c r="A51" s="69"/>
      <c r="B51" s="26"/>
      <c r="C51" s="67"/>
      <c r="D51" s="68"/>
    </row>
    <row r="52" spans="1:4" x14ac:dyDescent="0.25">
      <c r="A52" s="69"/>
      <c r="B52" s="26"/>
      <c r="C52" s="67"/>
      <c r="D52" s="68"/>
    </row>
    <row r="53" spans="1:4" x14ac:dyDescent="0.25">
      <c r="A53" s="69"/>
      <c r="B53" s="26"/>
      <c r="C53" s="67"/>
      <c r="D53" s="68"/>
    </row>
    <row r="54" spans="1:4" x14ac:dyDescent="0.25">
      <c r="A54" s="69"/>
      <c r="B54" s="26"/>
      <c r="C54" s="67"/>
      <c r="D54" s="68"/>
    </row>
    <row r="55" spans="1:4" x14ac:dyDescent="0.25">
      <c r="A55" s="69"/>
      <c r="B55" s="26"/>
      <c r="C55" s="67"/>
      <c r="D55" s="68"/>
    </row>
    <row r="56" spans="1:4" x14ac:dyDescent="0.25">
      <c r="A56" s="69"/>
      <c r="B56" s="26"/>
      <c r="C56" s="67"/>
      <c r="D56" s="68"/>
    </row>
    <row r="57" spans="1:4" x14ac:dyDescent="0.25">
      <c r="A57" s="69"/>
      <c r="B57" s="26"/>
      <c r="C57" s="67"/>
      <c r="D57" s="68"/>
    </row>
    <row r="58" spans="1:4" x14ac:dyDescent="0.25">
      <c r="A58" s="69"/>
      <c r="B58" s="26"/>
      <c r="C58" s="67"/>
      <c r="D58" s="68"/>
    </row>
    <row r="59" spans="1:4" x14ac:dyDescent="0.25">
      <c r="A59" s="69"/>
      <c r="B59" s="26"/>
      <c r="C59" s="67"/>
      <c r="D59" s="68"/>
    </row>
    <row r="60" spans="1:4" x14ac:dyDescent="0.25">
      <c r="A60" s="69"/>
      <c r="B60" s="26"/>
      <c r="C60" s="67"/>
      <c r="D60" s="68"/>
    </row>
    <row r="61" spans="1:4" x14ac:dyDescent="0.25">
      <c r="A61" s="69"/>
      <c r="B61" s="26"/>
      <c r="C61" s="67"/>
      <c r="D61" s="68"/>
    </row>
    <row r="62" spans="1:4" x14ac:dyDescent="0.25">
      <c r="A62" s="69"/>
      <c r="B62" s="26"/>
      <c r="C62" s="67"/>
      <c r="D62" s="68"/>
    </row>
    <row r="63" spans="1:4" x14ac:dyDescent="0.25">
      <c r="A63" s="69"/>
      <c r="B63" s="26"/>
      <c r="C63" s="67"/>
      <c r="D63" s="68"/>
    </row>
    <row r="64" spans="1:4" x14ac:dyDescent="0.25">
      <c r="A64" s="69"/>
      <c r="B64" s="26"/>
      <c r="C64" s="67"/>
      <c r="D64" s="68"/>
    </row>
    <row r="65" spans="1:4" x14ac:dyDescent="0.25">
      <c r="A65" s="69"/>
      <c r="B65" s="26"/>
      <c r="C65" s="67"/>
      <c r="D65" s="68"/>
    </row>
    <row r="66" spans="1:4" x14ac:dyDescent="0.25">
      <c r="A66" s="69"/>
      <c r="B66" s="26"/>
      <c r="C66" s="67"/>
      <c r="D66" s="68"/>
    </row>
    <row r="67" spans="1:4" x14ac:dyDescent="0.25">
      <c r="A67" s="69"/>
      <c r="B67" s="26"/>
      <c r="C67" s="67"/>
      <c r="D67" s="68"/>
    </row>
    <row r="68" spans="1:4" x14ac:dyDescent="0.25">
      <c r="A68" s="69"/>
      <c r="B68" s="26"/>
      <c r="C68" s="67"/>
      <c r="D68" s="68"/>
    </row>
    <row r="69" spans="1:4" x14ac:dyDescent="0.25">
      <c r="A69" s="69"/>
      <c r="B69" s="26"/>
      <c r="C69" s="67"/>
      <c r="D69" s="68"/>
    </row>
    <row r="70" spans="1:4" x14ac:dyDescent="0.25">
      <c r="A70" s="69"/>
      <c r="B70" s="26"/>
      <c r="C70" s="67"/>
      <c r="D70" s="68"/>
    </row>
    <row r="71" spans="1:4" x14ac:dyDescent="0.25">
      <c r="A71" s="69"/>
      <c r="B71" s="26"/>
      <c r="C71" s="67"/>
      <c r="D71" s="68"/>
    </row>
    <row r="72" spans="1:4" x14ac:dyDescent="0.25">
      <c r="A72" s="69"/>
      <c r="B72" s="26"/>
      <c r="C72" s="67"/>
      <c r="D72" s="68"/>
    </row>
    <row r="73" spans="1:4" x14ac:dyDescent="0.25">
      <c r="A73" s="69"/>
      <c r="B73" s="26"/>
      <c r="C73" s="67"/>
      <c r="D73" s="68"/>
    </row>
    <row r="74" spans="1:4" x14ac:dyDescent="0.25">
      <c r="A74" s="69"/>
      <c r="B74" s="26"/>
      <c r="C74" s="67"/>
      <c r="D74" s="68"/>
    </row>
    <row r="75" spans="1:4" x14ac:dyDescent="0.25">
      <c r="A75" s="69"/>
      <c r="B75" s="26"/>
      <c r="C75" s="67"/>
      <c r="D75" s="68"/>
    </row>
    <row r="76" spans="1:4" x14ac:dyDescent="0.25">
      <c r="A76" s="69"/>
      <c r="B76" s="26"/>
      <c r="C76" s="67"/>
      <c r="D76" s="68"/>
    </row>
    <row r="77" spans="1:4" x14ac:dyDescent="0.25">
      <c r="A77" s="69"/>
      <c r="B77" s="26"/>
      <c r="C77" s="67"/>
      <c r="D77" s="68"/>
    </row>
    <row r="78" spans="1:4" x14ac:dyDescent="0.25">
      <c r="A78" s="69"/>
      <c r="B78" s="26"/>
      <c r="C78" s="67"/>
      <c r="D78" s="68"/>
    </row>
    <row r="79" spans="1:4" x14ac:dyDescent="0.25">
      <c r="A79" s="69"/>
      <c r="B79" s="26"/>
      <c r="C79" s="67"/>
      <c r="D79" s="68"/>
    </row>
    <row r="80" spans="1:4" x14ac:dyDescent="0.25">
      <c r="A80" s="69"/>
      <c r="B80" s="26"/>
      <c r="C80" s="67"/>
      <c r="D80" s="68"/>
    </row>
    <row r="81" spans="1:4" x14ac:dyDescent="0.25">
      <c r="A81" s="69"/>
      <c r="B81" s="26"/>
      <c r="C81" s="67"/>
      <c r="D81" s="68"/>
    </row>
    <row r="82" spans="1:4" x14ac:dyDescent="0.25">
      <c r="A82" s="69"/>
      <c r="B82" s="26"/>
      <c r="C82" s="67"/>
      <c r="D82" s="68"/>
    </row>
    <row r="83" spans="1:4" x14ac:dyDescent="0.25">
      <c r="A83" s="69"/>
      <c r="B83" s="26"/>
      <c r="C83" s="67"/>
      <c r="D83" s="68"/>
    </row>
    <row r="84" spans="1:4" x14ac:dyDescent="0.25">
      <c r="A84" s="69"/>
      <c r="B84" s="26"/>
      <c r="C84" s="67"/>
      <c r="D84" s="68"/>
    </row>
    <row r="85" spans="1:4" x14ac:dyDescent="0.25">
      <c r="A85" s="69"/>
      <c r="B85" s="26"/>
      <c r="C85" s="67"/>
      <c r="D85" s="68"/>
    </row>
    <row r="86" spans="1:4" x14ac:dyDescent="0.25">
      <c r="A86" s="69"/>
      <c r="B86" s="26"/>
      <c r="C86" s="67"/>
      <c r="D86" s="68"/>
    </row>
    <row r="87" spans="1:4" x14ac:dyDescent="0.25">
      <c r="A87" s="69"/>
      <c r="B87" s="26"/>
      <c r="C87" s="67"/>
      <c r="D87" s="68"/>
    </row>
    <row r="88" spans="1:4" x14ac:dyDescent="0.25">
      <c r="A88" s="69"/>
      <c r="B88" s="26"/>
      <c r="C88" s="67"/>
      <c r="D88" s="68"/>
    </row>
    <row r="89" spans="1:4" x14ac:dyDescent="0.25">
      <c r="A89" s="69"/>
      <c r="B89" s="26"/>
      <c r="C89" s="67"/>
      <c r="D89" s="68"/>
    </row>
    <row r="90" spans="1:4" x14ac:dyDescent="0.25">
      <c r="A90" s="69"/>
      <c r="B90" s="26"/>
      <c r="C90" s="67"/>
      <c r="D90" s="68"/>
    </row>
    <row r="91" spans="1:4" x14ac:dyDescent="0.25">
      <c r="A91" s="69"/>
      <c r="B91" s="26"/>
      <c r="C91" s="67"/>
      <c r="D91" s="68"/>
    </row>
    <row r="92" spans="1:4" x14ac:dyDescent="0.25">
      <c r="A92" s="69"/>
      <c r="B92" s="26"/>
      <c r="C92" s="67"/>
      <c r="D92" s="68"/>
    </row>
    <row r="93" spans="1:4" x14ac:dyDescent="0.25">
      <c r="A93" s="69"/>
      <c r="B93" s="26"/>
      <c r="C93" s="67"/>
      <c r="D93" s="68"/>
    </row>
    <row r="94" spans="1:4" x14ac:dyDescent="0.25">
      <c r="A94" s="69"/>
      <c r="B94" s="26"/>
      <c r="C94" s="67"/>
      <c r="D94" s="68"/>
    </row>
    <row r="95" spans="1:4" x14ac:dyDescent="0.25">
      <c r="A95" s="69"/>
      <c r="B95" s="26"/>
      <c r="C95" s="67"/>
      <c r="D95" s="68"/>
    </row>
    <row r="96" spans="1:4" x14ac:dyDescent="0.25">
      <c r="A96" s="69"/>
      <c r="B96" s="26"/>
      <c r="C96" s="67"/>
      <c r="D96" s="68"/>
    </row>
    <row r="97" spans="1:4" x14ac:dyDescent="0.25">
      <c r="A97" s="69"/>
      <c r="B97" s="26"/>
      <c r="C97" s="67"/>
      <c r="D97" s="68"/>
    </row>
    <row r="98" spans="1:4" x14ac:dyDescent="0.25">
      <c r="A98" s="69"/>
      <c r="B98" s="26"/>
      <c r="C98" s="67"/>
      <c r="D98" s="68"/>
    </row>
    <row r="99" spans="1:4" x14ac:dyDescent="0.25">
      <c r="A99" s="69"/>
      <c r="B99" s="26"/>
      <c r="C99" s="67"/>
      <c r="D99" s="68"/>
    </row>
    <row r="100" spans="1:4" ht="15.75" thickBot="1" x14ac:dyDescent="0.3">
      <c r="A100" s="70"/>
      <c r="B100" s="71"/>
      <c r="C100" s="72"/>
      <c r="D100" s="73"/>
    </row>
  </sheetData>
  <sheetProtection algorithmName="SHA-512" hashValue="8crMZFMolyR48IFlpMr6zvnK2lrZWqKAX+SkDw1l6mT7VWF+qYTdnGqhj4SmgsZYv8AYDU8C2fclhee7sb+hiw==" saltValue="fNG6qnXcvsa8+5q3dIWoww==" spinCount="100000" sheet="1" formatColumns="0" formatRows="0"/>
  <conditionalFormatting sqref="B2:D100">
    <cfRule type="expression" dxfId="5" priority="1">
      <formula>AND(NOT(ISBLANK($A2)),ISBLANK(B2))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4E490E0-6250-433F-BAF0-C53356A3F972}">
          <x14:formula1>
            <xm:f>'Választéklista-sajat'!$G$2:$G$6</xm:f>
          </x14:formula1>
          <xm:sqref>D2:D100</xm:sqref>
        </x14:dataValidation>
        <x14:dataValidation type="list" allowBlank="1" showInputMessage="1" showErrorMessage="1" xr:uid="{E3A42F6B-71DF-449B-BCA3-78D594999884}">
          <x14:formula1>
            <xm:f>'1. Registration summary'!$A$3:$A$50</xm:f>
          </x14:formula1>
          <xm:sqref>C2:C100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4460-D5C8-4DAD-A4EA-FAEB48413B56}">
  <sheetPr codeName="Sheet5"/>
  <dimension ref="A1:N111"/>
  <sheetViews>
    <sheetView workbookViewId="0"/>
  </sheetViews>
  <sheetFormatPr defaultRowHeight="15" x14ac:dyDescent="0.25"/>
  <cols>
    <col min="1" max="1" width="15.140625" customWidth="1"/>
    <col min="2" max="2" width="12.28515625" style="6" customWidth="1"/>
    <col min="3" max="3" width="11.140625" style="6" customWidth="1"/>
    <col min="4" max="4" width="38.5703125" style="25" customWidth="1"/>
    <col min="5" max="5" width="28.28515625" style="25" customWidth="1"/>
    <col min="6" max="6" width="17.7109375" style="25" customWidth="1"/>
    <col min="7" max="7" width="22" style="25" customWidth="1"/>
    <col min="8" max="8" width="15.5703125" style="25" customWidth="1"/>
    <col min="9" max="9" width="19" customWidth="1"/>
    <col min="10" max="10" width="19.5703125" customWidth="1"/>
    <col min="11" max="11" width="17.140625" customWidth="1"/>
    <col min="12" max="12" width="19.140625" customWidth="1"/>
    <col min="13" max="13" width="12.5703125" customWidth="1"/>
    <col min="14" max="14" width="16.85546875" customWidth="1"/>
  </cols>
  <sheetData>
    <row r="1" spans="1:14" s="109" customFormat="1" ht="44.25" customHeight="1" x14ac:dyDescent="0.25">
      <c r="A1" s="108" t="s">
        <v>6</v>
      </c>
      <c r="B1" s="108" t="s">
        <v>247</v>
      </c>
      <c r="C1" s="108" t="s">
        <v>257</v>
      </c>
      <c r="D1" s="110" t="s">
        <v>7</v>
      </c>
      <c r="E1" s="110" t="s">
        <v>8</v>
      </c>
      <c r="F1" s="110" t="s">
        <v>260</v>
      </c>
      <c r="G1" s="111" t="s">
        <v>268</v>
      </c>
      <c r="H1" s="112" t="s">
        <v>269</v>
      </c>
      <c r="I1" s="108" t="s">
        <v>249</v>
      </c>
      <c r="J1" s="108" t="s">
        <v>248</v>
      </c>
      <c r="K1" s="108" t="s">
        <v>250</v>
      </c>
      <c r="L1" s="108" t="s">
        <v>251</v>
      </c>
      <c r="M1" s="108" t="s">
        <v>271</v>
      </c>
      <c r="N1" s="108" t="s">
        <v>270</v>
      </c>
    </row>
    <row r="2" spans="1:14" ht="15" customHeight="1" x14ac:dyDescent="0.25">
      <c r="A2" s="7">
        <v>1</v>
      </c>
      <c r="B2" s="115">
        <v>5</v>
      </c>
      <c r="C2" s="115">
        <v>6</v>
      </c>
      <c r="D2" s="116" t="s">
        <v>163</v>
      </c>
      <c r="E2" s="95" t="s">
        <v>164</v>
      </c>
      <c r="F2" s="113">
        <v>0</v>
      </c>
      <c r="G2" s="114" t="b">
        <v>0</v>
      </c>
      <c r="H2" s="113" t="b">
        <f>IF(ISBLANK($B2),"",$B2&gt;=F_Eletkorok!$I$10)</f>
        <v>0</v>
      </c>
      <c r="I2">
        <f>INDEX(F_Eletkorok!$E$4:$E$14,MATCH($B2,F_Eletkorok!$A$4:$A$14,0))</f>
        <v>2011</v>
      </c>
      <c r="J2">
        <f>INDEX(F_Eletkorok!$F$4:$F$14,MATCH($B2,F_Eletkorok!$A$4:$A$14,0))</f>
        <v>2007</v>
      </c>
      <c r="K2">
        <f>INDEX(F_Letszamok!$C$2:$C$10,MATCH($C2,F_Letszamok!$A$2:$A$10,0))</f>
        <v>8</v>
      </c>
      <c r="L2">
        <f>INDEX(F_Letszamok!$D$2:$D$10,MATCH($C2,F_Letszamok!$A$2:$A$10,0))</f>
        <v>24</v>
      </c>
      <c r="M2">
        <f>IF($F2=0,$I2 + IF(AND($G2,F_Eletkorok!$I$4=F_Eletkorok!$I$7),1,0),IF(NOT($H2),INDEX(F_Eletkorok!$E$4:$E$14,MATCH(MAX($B2-1,F_Eletkorok!$I$9),F_Eletkorok!$A$4:$A$14,0)),INDEX(F_Eletkorok!$E$4:$E$14,MATCH(MAX($B2-1,F_Eletkorok!$I$10),F_Eletkorok!$A$4:$A$14,0))))</f>
        <v>2011</v>
      </c>
      <c r="N2">
        <f>IF($F2=0,$J2,IF(NOT($H2),INDEX(F_Eletkorok!$F$4:$F$14,MATCH(MIN($B2+1,F_Eletkorok!$J$9),F_Eletkorok!$A$4:$A$14,0)),INDEX(F_Eletkorok!$F$4:$F$14,MATCH(MIN($B2+1,F_Eletkorok!$J$10),F_Eletkorok!$A$4:$A$14,0))))</f>
        <v>2007</v>
      </c>
    </row>
    <row r="3" spans="1:14" ht="15" customHeight="1" x14ac:dyDescent="0.25">
      <c r="A3" s="7">
        <v>2</v>
      </c>
      <c r="B3" s="115">
        <v>5</v>
      </c>
      <c r="C3" s="115">
        <v>6</v>
      </c>
      <c r="D3" s="116" t="s">
        <v>171</v>
      </c>
      <c r="E3" s="95" t="s">
        <v>172</v>
      </c>
      <c r="F3" s="113">
        <v>0</v>
      </c>
      <c r="G3" s="114" t="b">
        <v>0</v>
      </c>
      <c r="H3" s="113" t="b">
        <f>IF(ISBLANK($B3),"",$B3&gt;=F_Eletkorok!$I$10)</f>
        <v>0</v>
      </c>
      <c r="I3">
        <f>INDEX(F_Eletkorok!$E$4:$E$14,MATCH($B3,F_Eletkorok!$A$4:$A$14,0))</f>
        <v>2011</v>
      </c>
      <c r="J3">
        <f>INDEX(F_Eletkorok!$F$4:$F$14,MATCH($B3,F_Eletkorok!$A$4:$A$14,0))</f>
        <v>2007</v>
      </c>
      <c r="K3">
        <f>INDEX(F_Letszamok!$C$2:$C$10,MATCH($C3,F_Letszamok!$A$2:$A$10,0))</f>
        <v>8</v>
      </c>
      <c r="L3">
        <f>INDEX(F_Letszamok!$D$2:$D$10,MATCH($C3,F_Letszamok!$A$2:$A$10,0))</f>
        <v>24</v>
      </c>
      <c r="M3">
        <f>IF($F3=0,$I3 + IF(AND($G3,F_Eletkorok!$I$4=F_Eletkorok!$I$7),1,0),IF(NOT($H3),INDEX(F_Eletkorok!$E$4:$E$14,MATCH(MAX($B3-1,F_Eletkorok!$I$9),F_Eletkorok!$A$4:$A$14,0)),INDEX(F_Eletkorok!$E$4:$E$14,MATCH(MAX($B3-1,F_Eletkorok!$I$10),F_Eletkorok!$A$4:$A$14,0))))</f>
        <v>2011</v>
      </c>
      <c r="N3">
        <f>IF($F3=0,$J3,IF(NOT($H3),INDEX(F_Eletkorok!$F$4:$F$14,MATCH(MIN($B3+1,F_Eletkorok!$J$9),F_Eletkorok!$A$4:$A$14,0)),INDEX(F_Eletkorok!$F$4:$F$14,MATCH(MIN($B3+1,F_Eletkorok!$J$10),F_Eletkorok!$A$4:$A$14,0))))</f>
        <v>2007</v>
      </c>
    </row>
    <row r="4" spans="1:14" ht="15" customHeight="1" x14ac:dyDescent="0.25">
      <c r="A4" s="7">
        <v>3</v>
      </c>
      <c r="B4" s="115">
        <v>5</v>
      </c>
      <c r="C4" s="115">
        <v>3</v>
      </c>
      <c r="D4" s="116" t="s">
        <v>159</v>
      </c>
      <c r="E4" s="95" t="s">
        <v>160</v>
      </c>
      <c r="F4" s="113">
        <v>0</v>
      </c>
      <c r="G4" s="114" t="b">
        <v>0</v>
      </c>
      <c r="H4" s="113" t="b">
        <f>IF(ISBLANK($B4),"",$B4&gt;=F_Eletkorok!$I$10)</f>
        <v>0</v>
      </c>
      <c r="I4">
        <f>INDEX(F_Eletkorok!$E$4:$E$14,MATCH($B4,F_Eletkorok!$A$4:$A$14,0))</f>
        <v>2011</v>
      </c>
      <c r="J4">
        <f>INDEX(F_Eletkorok!$F$4:$F$14,MATCH($B4,F_Eletkorok!$A$4:$A$14,0))</f>
        <v>2007</v>
      </c>
      <c r="K4">
        <f>INDEX(F_Letszamok!$C$2:$C$10,MATCH($C4,F_Letszamok!$A$2:$A$10,0))</f>
        <v>3</v>
      </c>
      <c r="L4">
        <f>INDEX(F_Letszamok!$D$2:$D$10,MATCH($C4,F_Letszamok!$A$2:$A$10,0))</f>
        <v>5</v>
      </c>
      <c r="M4">
        <f>IF($F4=0,$I4 + IF(AND($G4,F_Eletkorok!$I$4=F_Eletkorok!$I$7),1,0),IF(NOT($H4),INDEX(F_Eletkorok!$E$4:$E$14,MATCH(MAX($B4-1,F_Eletkorok!$I$9),F_Eletkorok!$A$4:$A$14,0)),INDEX(F_Eletkorok!$E$4:$E$14,MATCH(MAX($B4-1,F_Eletkorok!$I$10),F_Eletkorok!$A$4:$A$14,0))))</f>
        <v>2011</v>
      </c>
      <c r="N4">
        <f>IF($F4=0,$J4,IF(NOT($H4),INDEX(F_Eletkorok!$F$4:$F$14,MATCH(MIN($B4+1,F_Eletkorok!$J$9),F_Eletkorok!$A$4:$A$14,0)),INDEX(F_Eletkorok!$F$4:$F$14,MATCH(MIN($B4+1,F_Eletkorok!$J$10),F_Eletkorok!$A$4:$A$14,0))))</f>
        <v>2007</v>
      </c>
    </row>
    <row r="5" spans="1:14" ht="15" customHeight="1" x14ac:dyDescent="0.25">
      <c r="A5" s="7">
        <v>4</v>
      </c>
      <c r="B5" s="115">
        <v>5</v>
      </c>
      <c r="C5" s="115">
        <v>3</v>
      </c>
      <c r="D5" s="116" t="s">
        <v>167</v>
      </c>
      <c r="E5" s="95" t="s">
        <v>168</v>
      </c>
      <c r="F5" s="113">
        <v>0</v>
      </c>
      <c r="G5" s="114" t="b">
        <v>0</v>
      </c>
      <c r="H5" s="113" t="b">
        <f>IF(ISBLANK($B5),"",$B5&gt;=F_Eletkorok!$I$10)</f>
        <v>0</v>
      </c>
      <c r="I5">
        <f>INDEX(F_Eletkorok!$E$4:$E$14,MATCH($B5,F_Eletkorok!$A$4:$A$14,0))</f>
        <v>2011</v>
      </c>
      <c r="J5">
        <f>INDEX(F_Eletkorok!$F$4:$F$14,MATCH($B5,F_Eletkorok!$A$4:$A$14,0))</f>
        <v>2007</v>
      </c>
      <c r="K5">
        <f>INDEX(F_Letszamok!$C$2:$C$10,MATCH($C5,F_Letszamok!$A$2:$A$10,0))</f>
        <v>3</v>
      </c>
      <c r="L5">
        <f>INDEX(F_Letszamok!$D$2:$D$10,MATCH($C5,F_Letszamok!$A$2:$A$10,0))</f>
        <v>5</v>
      </c>
      <c r="M5">
        <f>IF($F5=0,$I5 + IF(AND($G5,F_Eletkorok!$I$4=F_Eletkorok!$I$7),1,0),IF(NOT($H5),INDEX(F_Eletkorok!$E$4:$E$14,MATCH(MAX($B5-1,F_Eletkorok!$I$9),F_Eletkorok!$A$4:$A$14,0)),INDEX(F_Eletkorok!$E$4:$E$14,MATCH(MAX($B5-1,F_Eletkorok!$I$10),F_Eletkorok!$A$4:$A$14,0))))</f>
        <v>2011</v>
      </c>
      <c r="N5">
        <f>IF($F5=0,$J5,IF(NOT($H5),INDEX(F_Eletkorok!$F$4:$F$14,MATCH(MIN($B5+1,F_Eletkorok!$J$9),F_Eletkorok!$A$4:$A$14,0)),INDEX(F_Eletkorok!$F$4:$F$14,MATCH(MIN($B5+1,F_Eletkorok!$J$10),F_Eletkorok!$A$4:$A$14,0))))</f>
        <v>2007</v>
      </c>
    </row>
    <row r="6" spans="1:14" ht="15" customHeight="1" x14ac:dyDescent="0.25">
      <c r="A6" s="7">
        <v>5</v>
      </c>
      <c r="B6" s="115">
        <v>5</v>
      </c>
      <c r="C6" s="115">
        <v>6</v>
      </c>
      <c r="D6" s="116" t="s">
        <v>165</v>
      </c>
      <c r="E6" s="95" t="s">
        <v>166</v>
      </c>
      <c r="F6" s="113">
        <v>0</v>
      </c>
      <c r="G6" s="114" t="b">
        <v>0</v>
      </c>
      <c r="H6" s="113" t="b">
        <f>IF(ISBLANK($B6),"",$B6&gt;=F_Eletkorok!$I$10)</f>
        <v>0</v>
      </c>
      <c r="I6">
        <f>INDEX(F_Eletkorok!$E$4:$E$14,MATCH($B6,F_Eletkorok!$A$4:$A$14,0))</f>
        <v>2011</v>
      </c>
      <c r="J6">
        <f>INDEX(F_Eletkorok!$F$4:$F$14,MATCH($B6,F_Eletkorok!$A$4:$A$14,0))</f>
        <v>2007</v>
      </c>
      <c r="K6">
        <f>INDEX(F_Letszamok!$C$2:$C$10,MATCH($C6,F_Letszamok!$A$2:$A$10,0))</f>
        <v>8</v>
      </c>
      <c r="L6">
        <f>INDEX(F_Letszamok!$D$2:$D$10,MATCH($C6,F_Letszamok!$A$2:$A$10,0))</f>
        <v>24</v>
      </c>
      <c r="M6">
        <f>IF($F6=0,$I6 + IF(AND($G6,F_Eletkorok!$I$4=F_Eletkorok!$I$7),1,0),IF(NOT($H6),INDEX(F_Eletkorok!$E$4:$E$14,MATCH(MAX($B6-1,F_Eletkorok!$I$9),F_Eletkorok!$A$4:$A$14,0)),INDEX(F_Eletkorok!$E$4:$E$14,MATCH(MAX($B6-1,F_Eletkorok!$I$10),F_Eletkorok!$A$4:$A$14,0))))</f>
        <v>2011</v>
      </c>
      <c r="N6">
        <f>IF($F6=0,$J6,IF(NOT($H6),INDEX(F_Eletkorok!$F$4:$F$14,MATCH(MIN($B6+1,F_Eletkorok!$J$9),F_Eletkorok!$A$4:$A$14,0)),INDEX(F_Eletkorok!$F$4:$F$14,MATCH(MIN($B6+1,F_Eletkorok!$J$10),F_Eletkorok!$A$4:$A$14,0))))</f>
        <v>2007</v>
      </c>
    </row>
    <row r="7" spans="1:14" ht="15" customHeight="1" x14ac:dyDescent="0.25">
      <c r="A7" s="7">
        <v>6</v>
      </c>
      <c r="B7" s="115">
        <v>5</v>
      </c>
      <c r="C7" s="115">
        <v>6</v>
      </c>
      <c r="D7" s="116" t="s">
        <v>173</v>
      </c>
      <c r="E7" s="95" t="s">
        <v>174</v>
      </c>
      <c r="F7" s="113">
        <v>0</v>
      </c>
      <c r="G7" s="114" t="b">
        <v>0</v>
      </c>
      <c r="H7" s="113" t="b">
        <f>IF(ISBLANK($B7),"",$B7&gt;=F_Eletkorok!$I$10)</f>
        <v>0</v>
      </c>
      <c r="I7">
        <f>INDEX(F_Eletkorok!$E$4:$E$14,MATCH($B7,F_Eletkorok!$A$4:$A$14,0))</f>
        <v>2011</v>
      </c>
      <c r="J7">
        <f>INDEX(F_Eletkorok!$F$4:$F$14,MATCH($B7,F_Eletkorok!$A$4:$A$14,0))</f>
        <v>2007</v>
      </c>
      <c r="K7">
        <f>INDEX(F_Letszamok!$C$2:$C$10,MATCH($C7,F_Letszamok!$A$2:$A$10,0))</f>
        <v>8</v>
      </c>
      <c r="L7">
        <f>INDEX(F_Letszamok!$D$2:$D$10,MATCH($C7,F_Letszamok!$A$2:$A$10,0))</f>
        <v>24</v>
      </c>
      <c r="M7">
        <f>IF($F7=0,$I7 + IF(AND($G7,F_Eletkorok!$I$4=F_Eletkorok!$I$7),1,0),IF(NOT($H7),INDEX(F_Eletkorok!$E$4:$E$14,MATCH(MAX($B7-1,F_Eletkorok!$I$9),F_Eletkorok!$A$4:$A$14,0)),INDEX(F_Eletkorok!$E$4:$E$14,MATCH(MAX($B7-1,F_Eletkorok!$I$10),F_Eletkorok!$A$4:$A$14,0))))</f>
        <v>2011</v>
      </c>
      <c r="N7">
        <f>IF($F7=0,$J7,IF(NOT($H7),INDEX(F_Eletkorok!$F$4:$F$14,MATCH(MIN($B7+1,F_Eletkorok!$J$9),F_Eletkorok!$A$4:$A$14,0)),INDEX(F_Eletkorok!$F$4:$F$14,MATCH(MIN($B7+1,F_Eletkorok!$J$10),F_Eletkorok!$A$4:$A$14,0))))</f>
        <v>2007</v>
      </c>
    </row>
    <row r="8" spans="1:14" ht="15" customHeight="1" x14ac:dyDescent="0.25">
      <c r="A8" s="7">
        <v>7</v>
      </c>
      <c r="B8" s="115">
        <v>5</v>
      </c>
      <c r="C8" s="115">
        <v>3</v>
      </c>
      <c r="D8" s="116" t="s">
        <v>161</v>
      </c>
      <c r="E8" s="95" t="s">
        <v>162</v>
      </c>
      <c r="F8" s="113">
        <v>0</v>
      </c>
      <c r="G8" s="114" t="b">
        <v>0</v>
      </c>
      <c r="H8" s="113" t="b">
        <f>IF(ISBLANK($B8),"",$B8&gt;=F_Eletkorok!$I$10)</f>
        <v>0</v>
      </c>
      <c r="I8">
        <f>INDEX(F_Eletkorok!$E$4:$E$14,MATCH($B8,F_Eletkorok!$A$4:$A$14,0))</f>
        <v>2011</v>
      </c>
      <c r="J8">
        <f>INDEX(F_Eletkorok!$F$4:$F$14,MATCH($B8,F_Eletkorok!$A$4:$A$14,0))</f>
        <v>2007</v>
      </c>
      <c r="K8">
        <f>INDEX(F_Letszamok!$C$2:$C$10,MATCH($C8,F_Letszamok!$A$2:$A$10,0))</f>
        <v>3</v>
      </c>
      <c r="L8">
        <f>INDEX(F_Letszamok!$D$2:$D$10,MATCH($C8,F_Letszamok!$A$2:$A$10,0))</f>
        <v>5</v>
      </c>
      <c r="M8">
        <f>IF($F8=0,$I8 + IF(AND($G8,F_Eletkorok!$I$4=F_Eletkorok!$I$7),1,0),IF(NOT($H8),INDEX(F_Eletkorok!$E$4:$E$14,MATCH(MAX($B8-1,F_Eletkorok!$I$9),F_Eletkorok!$A$4:$A$14,0)),INDEX(F_Eletkorok!$E$4:$E$14,MATCH(MAX($B8-1,F_Eletkorok!$I$10),F_Eletkorok!$A$4:$A$14,0))))</f>
        <v>2011</v>
      </c>
      <c r="N8">
        <f>IF($F8=0,$J8,IF(NOT($H8),INDEX(F_Eletkorok!$F$4:$F$14,MATCH(MIN($B8+1,F_Eletkorok!$J$9),F_Eletkorok!$A$4:$A$14,0)),INDEX(F_Eletkorok!$F$4:$F$14,MATCH(MIN($B8+1,F_Eletkorok!$J$10),F_Eletkorok!$A$4:$A$14,0))))</f>
        <v>2007</v>
      </c>
    </row>
    <row r="9" spans="1:14" ht="15" customHeight="1" x14ac:dyDescent="0.25">
      <c r="A9" s="7">
        <v>8</v>
      </c>
      <c r="B9" s="115">
        <v>5</v>
      </c>
      <c r="C9" s="115">
        <v>3</v>
      </c>
      <c r="D9" s="116" t="s">
        <v>169</v>
      </c>
      <c r="E9" s="95" t="s">
        <v>170</v>
      </c>
      <c r="F9" s="113">
        <v>0</v>
      </c>
      <c r="G9" s="114" t="b">
        <v>0</v>
      </c>
      <c r="H9" s="113" t="b">
        <f>IF(ISBLANK($B9),"",$B9&gt;=F_Eletkorok!$I$10)</f>
        <v>0</v>
      </c>
      <c r="I9">
        <f>INDEX(F_Eletkorok!$E$4:$E$14,MATCH($B9,F_Eletkorok!$A$4:$A$14,0))</f>
        <v>2011</v>
      </c>
      <c r="J9">
        <f>INDEX(F_Eletkorok!$F$4:$F$14,MATCH($B9,F_Eletkorok!$A$4:$A$14,0))</f>
        <v>2007</v>
      </c>
      <c r="K9">
        <f>INDEX(F_Letszamok!$C$2:$C$10,MATCH($C9,F_Letszamok!$A$2:$A$10,0))</f>
        <v>3</v>
      </c>
      <c r="L9">
        <f>INDEX(F_Letszamok!$D$2:$D$10,MATCH($C9,F_Letszamok!$A$2:$A$10,0))</f>
        <v>5</v>
      </c>
      <c r="M9">
        <f>IF($F9=0,$I9 + IF(AND($G9,F_Eletkorok!$I$4=F_Eletkorok!$I$7),1,0),IF(NOT($H9),INDEX(F_Eletkorok!$E$4:$E$14,MATCH(MAX($B9-1,F_Eletkorok!$I$9),F_Eletkorok!$A$4:$A$14,0)),INDEX(F_Eletkorok!$E$4:$E$14,MATCH(MAX($B9-1,F_Eletkorok!$I$10),F_Eletkorok!$A$4:$A$14,0))))</f>
        <v>2011</v>
      </c>
      <c r="N9">
        <f>IF($F9=0,$J9,IF(NOT($H9),INDEX(F_Eletkorok!$F$4:$F$14,MATCH(MIN($B9+1,F_Eletkorok!$J$9),F_Eletkorok!$A$4:$A$14,0)),INDEX(F_Eletkorok!$F$4:$F$14,MATCH(MIN($B9+1,F_Eletkorok!$J$10),F_Eletkorok!$A$4:$A$14,0))))</f>
        <v>2007</v>
      </c>
    </row>
    <row r="10" spans="1:14" ht="15" customHeight="1" x14ac:dyDescent="0.25">
      <c r="A10" s="7">
        <v>9</v>
      </c>
      <c r="B10" s="115">
        <v>5</v>
      </c>
      <c r="C10" s="115">
        <v>2</v>
      </c>
      <c r="D10" s="116" t="s">
        <v>81</v>
      </c>
      <c r="E10" s="95" t="s">
        <v>82</v>
      </c>
      <c r="F10" s="113">
        <v>0</v>
      </c>
      <c r="G10" s="114" t="b">
        <v>1</v>
      </c>
      <c r="H10" s="113" t="b">
        <f>IF(ISBLANK($B10),"",$B10&gt;=F_Eletkorok!$I$10)</f>
        <v>0</v>
      </c>
      <c r="I10">
        <f>INDEX(F_Eletkorok!$E$4:$E$14,MATCH($B10,F_Eletkorok!$A$4:$A$14,0))</f>
        <v>2011</v>
      </c>
      <c r="J10">
        <f>INDEX(F_Eletkorok!$F$4:$F$14,MATCH($B10,F_Eletkorok!$A$4:$A$14,0))</f>
        <v>2007</v>
      </c>
      <c r="K10">
        <f>INDEX(F_Letszamok!$C$2:$C$10,MATCH($C10,F_Letszamok!$A$2:$A$10,0))</f>
        <v>2</v>
      </c>
      <c r="L10">
        <f>INDEX(F_Letszamok!$D$2:$D$10,MATCH($C10,F_Letszamok!$A$2:$A$10,0))</f>
        <v>2</v>
      </c>
      <c r="M10">
        <f>IF($F10=0,$I10 + IF(AND($G10,F_Eletkorok!$I$4=F_Eletkorok!$I$7),1,0),IF(NOT($H10),INDEX(F_Eletkorok!$E$4:$E$14,MATCH(MAX($B10-1,F_Eletkorok!$I$9),F_Eletkorok!$A$4:$A$14,0)),INDEX(F_Eletkorok!$E$4:$E$14,MATCH(MAX($B10-1,F_Eletkorok!$I$10),F_Eletkorok!$A$4:$A$14,0))))</f>
        <v>2011</v>
      </c>
      <c r="N10">
        <f>IF($F10=0,$J10,IF(NOT($H10),INDEX(F_Eletkorok!$F$4:$F$14,MATCH(MIN($B10+1,F_Eletkorok!$J$9),F_Eletkorok!$A$4:$A$14,0)),INDEX(F_Eletkorok!$F$4:$F$14,MATCH(MIN($B10+1,F_Eletkorok!$J$10),F_Eletkorok!$A$4:$A$14,0))))</f>
        <v>2007</v>
      </c>
    </row>
    <row r="11" spans="1:14" ht="15" customHeight="1" x14ac:dyDescent="0.25">
      <c r="A11" s="7">
        <v>10</v>
      </c>
      <c r="B11" s="115">
        <v>5</v>
      </c>
      <c r="C11" s="115">
        <v>5</v>
      </c>
      <c r="D11" s="116" t="s">
        <v>85</v>
      </c>
      <c r="E11" s="95" t="s">
        <v>86</v>
      </c>
      <c r="F11" s="113">
        <v>0</v>
      </c>
      <c r="G11" s="114" t="b">
        <v>0</v>
      </c>
      <c r="H11" s="113" t="b">
        <f>IF(ISBLANK($B11),"",$B11&gt;=F_Eletkorok!$I$10)</f>
        <v>0</v>
      </c>
      <c r="I11">
        <f>INDEX(F_Eletkorok!$E$4:$E$14,MATCH($B11,F_Eletkorok!$A$4:$A$14,0))</f>
        <v>2011</v>
      </c>
      <c r="J11">
        <f>INDEX(F_Eletkorok!$F$4:$F$14,MATCH($B11,F_Eletkorok!$A$4:$A$14,0))</f>
        <v>2007</v>
      </c>
      <c r="K11">
        <f>INDEX(F_Letszamok!$C$2:$C$10,MATCH($C11,F_Letszamok!$A$2:$A$10,0))</f>
        <v>16</v>
      </c>
      <c r="L11">
        <f>INDEX(F_Letszamok!$D$2:$D$10,MATCH($C11,F_Letszamok!$A$2:$A$10,0))</f>
        <v>24</v>
      </c>
      <c r="M11">
        <f>IF($F11=0,$I11 + IF(AND($G11,F_Eletkorok!$I$4=F_Eletkorok!$I$7),1,0),IF(NOT($H11),INDEX(F_Eletkorok!$E$4:$E$14,MATCH(MAX($B11-1,F_Eletkorok!$I$9),F_Eletkorok!$A$4:$A$14,0)),INDEX(F_Eletkorok!$E$4:$E$14,MATCH(MAX($B11-1,F_Eletkorok!$I$10),F_Eletkorok!$A$4:$A$14,0))))</f>
        <v>2011</v>
      </c>
      <c r="N11">
        <f>IF($F11=0,$J11,IF(NOT($H11),INDEX(F_Eletkorok!$F$4:$F$14,MATCH(MIN($B11+1,F_Eletkorok!$J$9),F_Eletkorok!$A$4:$A$14,0)),INDEX(F_Eletkorok!$F$4:$F$14,MATCH(MIN($B11+1,F_Eletkorok!$J$10),F_Eletkorok!$A$4:$A$14,0))))</f>
        <v>2007</v>
      </c>
    </row>
    <row r="12" spans="1:14" ht="15" customHeight="1" x14ac:dyDescent="0.25">
      <c r="A12" s="7">
        <v>11</v>
      </c>
      <c r="B12" s="115">
        <v>5</v>
      </c>
      <c r="C12" s="115">
        <v>4</v>
      </c>
      <c r="D12" s="116" t="s">
        <v>83</v>
      </c>
      <c r="E12" s="95" t="s">
        <v>84</v>
      </c>
      <c r="F12" s="113">
        <v>0.2</v>
      </c>
      <c r="G12" s="114" t="b">
        <v>0</v>
      </c>
      <c r="H12" s="113" t="b">
        <f>IF(ISBLANK($B12),"",$B12&gt;=F_Eletkorok!$I$10)</f>
        <v>0</v>
      </c>
      <c r="I12">
        <f>INDEX(F_Eletkorok!$E$4:$E$14,MATCH($B12,F_Eletkorok!$A$4:$A$14,0))</f>
        <v>2011</v>
      </c>
      <c r="J12">
        <f>INDEX(F_Eletkorok!$F$4:$F$14,MATCH($B12,F_Eletkorok!$A$4:$A$14,0))</f>
        <v>2007</v>
      </c>
      <c r="K12">
        <f>INDEX(F_Letszamok!$C$2:$C$10,MATCH($C12,F_Letszamok!$A$2:$A$10,0))</f>
        <v>4</v>
      </c>
      <c r="L12">
        <f>INDEX(F_Letszamok!$D$2:$D$10,MATCH($C12,F_Letszamok!$A$2:$A$10,0))</f>
        <v>15</v>
      </c>
      <c r="M12">
        <f>IF($F12=0,$I12 + IF(AND($G12,F_Eletkorok!$I$4=F_Eletkorok!$I$7),1,0),IF(NOT($H12),INDEX(F_Eletkorok!$E$4:$E$14,MATCH(MAX($B12-1,F_Eletkorok!$I$9),F_Eletkorok!$A$4:$A$14,0)),INDEX(F_Eletkorok!$E$4:$E$14,MATCH(MAX($B12-1,F_Eletkorok!$I$10),F_Eletkorok!$A$4:$A$14,0))))</f>
        <v>2014</v>
      </c>
      <c r="N12">
        <f>IF($F12=0,$J12,IF(NOT($H12),INDEX(F_Eletkorok!$F$4:$F$14,MATCH(MIN($B12+1,F_Eletkorok!$J$9),F_Eletkorok!$A$4:$A$14,0)),INDEX(F_Eletkorok!$F$4:$F$14,MATCH(MIN($B12+1,F_Eletkorok!$J$10),F_Eletkorok!$A$4:$A$14,0))))</f>
        <v>1925</v>
      </c>
    </row>
    <row r="13" spans="1:14" ht="15" customHeight="1" x14ac:dyDescent="0.25">
      <c r="A13" s="7">
        <v>12</v>
      </c>
      <c r="B13" s="115">
        <v>5</v>
      </c>
      <c r="C13" s="115">
        <v>1</v>
      </c>
      <c r="D13" s="116" t="s">
        <v>155</v>
      </c>
      <c r="E13" s="95" t="s">
        <v>156</v>
      </c>
      <c r="F13" s="113">
        <v>0</v>
      </c>
      <c r="G13" s="114" t="b">
        <v>0</v>
      </c>
      <c r="H13" s="113" t="b">
        <f>IF(ISBLANK($B13),"",$B13&gt;=F_Eletkorok!$I$10)</f>
        <v>0</v>
      </c>
      <c r="I13">
        <f>INDEX(F_Eletkorok!$E$4:$E$14,MATCH($B13,F_Eletkorok!$A$4:$A$14,0))</f>
        <v>2011</v>
      </c>
      <c r="J13">
        <f>INDEX(F_Eletkorok!$F$4:$F$14,MATCH($B13,F_Eletkorok!$A$4:$A$14,0))</f>
        <v>2007</v>
      </c>
      <c r="K13">
        <f>INDEX(F_Letszamok!$C$2:$C$10,MATCH($C13,F_Letszamok!$A$2:$A$10,0))</f>
        <v>1</v>
      </c>
      <c r="L13">
        <f>INDEX(F_Letszamok!$D$2:$D$10,MATCH($C13,F_Letszamok!$A$2:$A$10,0))</f>
        <v>1</v>
      </c>
      <c r="M13">
        <f>IF($F13=0,$I13 + IF(AND($G13,F_Eletkorok!$I$4=F_Eletkorok!$I$7),1,0),IF(NOT($H13),INDEX(F_Eletkorok!$E$4:$E$14,MATCH(MAX($B13-1,F_Eletkorok!$I$9),F_Eletkorok!$A$4:$A$14,0)),INDEX(F_Eletkorok!$E$4:$E$14,MATCH(MAX($B13-1,F_Eletkorok!$I$10),F_Eletkorok!$A$4:$A$14,0))))</f>
        <v>2011</v>
      </c>
      <c r="N13">
        <f>IF($F13=0,$J13,IF(NOT($H13),INDEX(F_Eletkorok!$F$4:$F$14,MATCH(MIN($B13+1,F_Eletkorok!$J$9),F_Eletkorok!$A$4:$A$14,0)),INDEX(F_Eletkorok!$F$4:$F$14,MATCH(MIN($B13+1,F_Eletkorok!$J$10),F_Eletkorok!$A$4:$A$14,0))))</f>
        <v>2007</v>
      </c>
    </row>
    <row r="14" spans="1:14" ht="15" customHeight="1" x14ac:dyDescent="0.25">
      <c r="A14" s="7">
        <v>13</v>
      </c>
      <c r="B14" s="115">
        <v>5</v>
      </c>
      <c r="C14" s="115">
        <v>2</v>
      </c>
      <c r="D14" s="116" t="s">
        <v>87</v>
      </c>
      <c r="E14" s="95" t="s">
        <v>88</v>
      </c>
      <c r="F14" s="113">
        <v>0</v>
      </c>
      <c r="G14" s="114" t="b">
        <v>1</v>
      </c>
      <c r="H14" s="113" t="b">
        <f>IF(ISBLANK($B14),"",$B14&gt;=F_Eletkorok!$I$10)</f>
        <v>0</v>
      </c>
      <c r="I14">
        <f>INDEX(F_Eletkorok!$E$4:$E$14,MATCH($B14,F_Eletkorok!$A$4:$A$14,0))</f>
        <v>2011</v>
      </c>
      <c r="J14">
        <f>INDEX(F_Eletkorok!$F$4:$F$14,MATCH($B14,F_Eletkorok!$A$4:$A$14,0))</f>
        <v>2007</v>
      </c>
      <c r="K14">
        <f>INDEX(F_Letszamok!$C$2:$C$10,MATCH($C14,F_Letszamok!$A$2:$A$10,0))</f>
        <v>2</v>
      </c>
      <c r="L14">
        <f>INDEX(F_Letszamok!$D$2:$D$10,MATCH($C14,F_Letszamok!$A$2:$A$10,0))</f>
        <v>2</v>
      </c>
      <c r="M14">
        <f>IF($F14=0,$I14 + IF(AND($G14,F_Eletkorok!$I$4=F_Eletkorok!$I$7),1,0),IF(NOT($H14),INDEX(F_Eletkorok!$E$4:$E$14,MATCH(MAX($B14-1,F_Eletkorok!$I$9),F_Eletkorok!$A$4:$A$14,0)),INDEX(F_Eletkorok!$E$4:$E$14,MATCH(MAX($B14-1,F_Eletkorok!$I$10),F_Eletkorok!$A$4:$A$14,0))))</f>
        <v>2011</v>
      </c>
      <c r="N14">
        <f>IF($F14=0,$J14,IF(NOT($H14),INDEX(F_Eletkorok!$F$4:$F$14,MATCH(MIN($B14+1,F_Eletkorok!$J$9),F_Eletkorok!$A$4:$A$14,0)),INDEX(F_Eletkorok!$F$4:$F$14,MATCH(MIN($B14+1,F_Eletkorok!$J$10),F_Eletkorok!$A$4:$A$14,0))))</f>
        <v>2007</v>
      </c>
    </row>
    <row r="15" spans="1:14" ht="15" customHeight="1" x14ac:dyDescent="0.25">
      <c r="A15" s="7">
        <v>14</v>
      </c>
      <c r="B15" s="115">
        <v>5</v>
      </c>
      <c r="C15" s="115">
        <v>8</v>
      </c>
      <c r="D15" s="116" t="s">
        <v>91</v>
      </c>
      <c r="E15" s="95" t="s">
        <v>92</v>
      </c>
      <c r="F15" s="113">
        <v>0</v>
      </c>
      <c r="G15" s="114" t="b">
        <v>0</v>
      </c>
      <c r="H15" s="113" t="b">
        <f>IF(ISBLANK($B15),"",$B15&gt;=F_Eletkorok!$I$10)</f>
        <v>0</v>
      </c>
      <c r="I15">
        <f>INDEX(F_Eletkorok!$E$4:$E$14,MATCH($B15,F_Eletkorok!$A$4:$A$14,0))</f>
        <v>2011</v>
      </c>
      <c r="J15">
        <f>INDEX(F_Eletkorok!$F$4:$F$14,MATCH($B15,F_Eletkorok!$A$4:$A$14,0))</f>
        <v>2007</v>
      </c>
      <c r="K15">
        <f>INDEX(F_Letszamok!$C$2:$C$10,MATCH($C15,F_Letszamok!$A$2:$A$10,0))</f>
        <v>17</v>
      </c>
      <c r="L15">
        <f>INDEX(F_Letszamok!$D$2:$D$10,MATCH($C15,F_Letszamok!$A$2:$A$10,0))</f>
        <v>24</v>
      </c>
      <c r="M15">
        <f>IF($F15=0,$I15 + IF(AND($G15,F_Eletkorok!$I$4=F_Eletkorok!$I$7),1,0),IF(NOT($H15),INDEX(F_Eletkorok!$E$4:$E$14,MATCH(MAX($B15-1,F_Eletkorok!$I$9),F_Eletkorok!$A$4:$A$14,0)),INDEX(F_Eletkorok!$E$4:$E$14,MATCH(MAX($B15-1,F_Eletkorok!$I$10),F_Eletkorok!$A$4:$A$14,0))))</f>
        <v>2011</v>
      </c>
      <c r="N15">
        <f>IF($F15=0,$J15,IF(NOT($H15),INDEX(F_Eletkorok!$F$4:$F$14,MATCH(MIN($B15+1,F_Eletkorok!$J$9),F_Eletkorok!$A$4:$A$14,0)),INDEX(F_Eletkorok!$F$4:$F$14,MATCH(MIN($B15+1,F_Eletkorok!$J$10),F_Eletkorok!$A$4:$A$14,0))))</f>
        <v>2007</v>
      </c>
    </row>
    <row r="16" spans="1:14" ht="15" customHeight="1" x14ac:dyDescent="0.25">
      <c r="A16" s="7">
        <v>15</v>
      </c>
      <c r="B16" s="115">
        <v>5</v>
      </c>
      <c r="C16" s="115">
        <v>7</v>
      </c>
      <c r="D16" s="116" t="s">
        <v>89</v>
      </c>
      <c r="E16" s="95" t="s">
        <v>90</v>
      </c>
      <c r="F16" s="113">
        <v>0.2</v>
      </c>
      <c r="G16" s="114" t="b">
        <v>0</v>
      </c>
      <c r="H16" s="113" t="b">
        <f>IF(ISBLANK($B16),"",$B16&gt;=F_Eletkorok!$I$10)</f>
        <v>0</v>
      </c>
      <c r="I16">
        <f>INDEX(F_Eletkorok!$E$4:$E$14,MATCH($B16,F_Eletkorok!$A$4:$A$14,0))</f>
        <v>2011</v>
      </c>
      <c r="J16">
        <f>INDEX(F_Eletkorok!$F$4:$F$14,MATCH($B16,F_Eletkorok!$A$4:$A$14,0))</f>
        <v>2007</v>
      </c>
      <c r="K16">
        <f>INDEX(F_Letszamok!$C$2:$C$10,MATCH($C16,F_Letszamok!$A$2:$A$10,0))</f>
        <v>4</v>
      </c>
      <c r="L16">
        <f>INDEX(F_Letszamok!$D$2:$D$10,MATCH($C16,F_Letszamok!$A$2:$A$10,0))</f>
        <v>16</v>
      </c>
      <c r="M16">
        <f>IF($F16=0,$I16 + IF(AND($G16,F_Eletkorok!$I$4=F_Eletkorok!$I$7),1,0),IF(NOT($H16),INDEX(F_Eletkorok!$E$4:$E$14,MATCH(MAX($B16-1,F_Eletkorok!$I$9),F_Eletkorok!$A$4:$A$14,0)),INDEX(F_Eletkorok!$E$4:$E$14,MATCH(MAX($B16-1,F_Eletkorok!$I$10),F_Eletkorok!$A$4:$A$14,0))))</f>
        <v>2014</v>
      </c>
      <c r="N16">
        <f>IF($F16=0,$J16,IF(NOT($H16),INDEX(F_Eletkorok!$F$4:$F$14,MATCH(MIN($B16+1,F_Eletkorok!$J$9),F_Eletkorok!$A$4:$A$14,0)),INDEX(F_Eletkorok!$F$4:$F$14,MATCH(MIN($B16+1,F_Eletkorok!$J$10),F_Eletkorok!$A$4:$A$14,0))))</f>
        <v>1925</v>
      </c>
    </row>
    <row r="17" spans="1:14" ht="15" customHeight="1" x14ac:dyDescent="0.25">
      <c r="A17" s="7">
        <v>16</v>
      </c>
      <c r="B17" s="115">
        <v>5</v>
      </c>
      <c r="C17" s="115">
        <v>2</v>
      </c>
      <c r="D17" s="116" t="s">
        <v>157</v>
      </c>
      <c r="E17" s="95" t="s">
        <v>158</v>
      </c>
      <c r="F17" s="113">
        <v>0</v>
      </c>
      <c r="G17" s="114" t="b">
        <v>0</v>
      </c>
      <c r="H17" s="113" t="b">
        <f>IF(ISBLANK($B17),"",$B17&gt;=F_Eletkorok!$I$10)</f>
        <v>0</v>
      </c>
      <c r="I17">
        <f>INDEX(F_Eletkorok!$E$4:$E$14,MATCH($B17,F_Eletkorok!$A$4:$A$14,0))</f>
        <v>2011</v>
      </c>
      <c r="J17">
        <f>INDEX(F_Eletkorok!$F$4:$F$14,MATCH($B17,F_Eletkorok!$A$4:$A$14,0))</f>
        <v>2007</v>
      </c>
      <c r="K17">
        <f>INDEX(F_Letszamok!$C$2:$C$10,MATCH($C17,F_Letszamok!$A$2:$A$10,0))</f>
        <v>2</v>
      </c>
      <c r="L17">
        <f>INDEX(F_Letszamok!$D$2:$D$10,MATCH($C17,F_Letszamok!$A$2:$A$10,0))</f>
        <v>2</v>
      </c>
      <c r="M17">
        <f>IF($F17=0,$I17 + IF(AND($G17,F_Eletkorok!$I$4=F_Eletkorok!$I$7),1,0),IF(NOT($H17),INDEX(F_Eletkorok!$E$4:$E$14,MATCH(MAX($B17-1,F_Eletkorok!$I$9),F_Eletkorok!$A$4:$A$14,0)),INDEX(F_Eletkorok!$E$4:$E$14,MATCH(MAX($B17-1,F_Eletkorok!$I$10),F_Eletkorok!$A$4:$A$14,0))))</f>
        <v>2011</v>
      </c>
      <c r="N17">
        <f>IF($F17=0,$J17,IF(NOT($H17),INDEX(F_Eletkorok!$F$4:$F$14,MATCH(MIN($B17+1,F_Eletkorok!$J$9),F_Eletkorok!$A$4:$A$14,0)),INDEX(F_Eletkorok!$F$4:$F$14,MATCH(MIN($B17+1,F_Eletkorok!$J$10),F_Eletkorok!$A$4:$A$14,0))))</f>
        <v>2007</v>
      </c>
    </row>
    <row r="18" spans="1:14" ht="15" customHeight="1" x14ac:dyDescent="0.25">
      <c r="A18" s="7">
        <v>17</v>
      </c>
      <c r="B18" s="115">
        <v>5</v>
      </c>
      <c r="C18" s="115">
        <v>2</v>
      </c>
      <c r="D18" s="116" t="s">
        <v>93</v>
      </c>
      <c r="E18" s="95" t="s">
        <v>94</v>
      </c>
      <c r="F18" s="113">
        <v>0</v>
      </c>
      <c r="G18" s="114" t="b">
        <v>1</v>
      </c>
      <c r="H18" s="113" t="b">
        <f>IF(ISBLANK($B18),"",$B18&gt;=F_Eletkorok!$I$10)</f>
        <v>0</v>
      </c>
      <c r="I18">
        <f>INDEX(F_Eletkorok!$E$4:$E$14,MATCH($B18,F_Eletkorok!$A$4:$A$14,0))</f>
        <v>2011</v>
      </c>
      <c r="J18">
        <f>INDEX(F_Eletkorok!$F$4:$F$14,MATCH($B18,F_Eletkorok!$A$4:$A$14,0))</f>
        <v>2007</v>
      </c>
      <c r="K18">
        <f>INDEX(F_Letszamok!$C$2:$C$10,MATCH($C18,F_Letszamok!$A$2:$A$10,0))</f>
        <v>2</v>
      </c>
      <c r="L18">
        <f>INDEX(F_Letszamok!$D$2:$D$10,MATCH($C18,F_Letszamok!$A$2:$A$10,0))</f>
        <v>2</v>
      </c>
      <c r="M18">
        <f>IF($F18=0,$I18 + IF(AND($G18,F_Eletkorok!$I$4=F_Eletkorok!$I$7),1,0),IF(NOT($H18),INDEX(F_Eletkorok!$E$4:$E$14,MATCH(MAX($B18-1,F_Eletkorok!$I$9),F_Eletkorok!$A$4:$A$14,0)),INDEX(F_Eletkorok!$E$4:$E$14,MATCH(MAX($B18-1,F_Eletkorok!$I$10),F_Eletkorok!$A$4:$A$14,0))))</f>
        <v>2011</v>
      </c>
      <c r="N18">
        <f>IF($F18=0,$J18,IF(NOT($H18),INDEX(F_Eletkorok!$F$4:$F$14,MATCH(MIN($B18+1,F_Eletkorok!$J$9),F_Eletkorok!$A$4:$A$14,0)),INDEX(F_Eletkorok!$F$4:$F$14,MATCH(MIN($B18+1,F_Eletkorok!$J$10),F_Eletkorok!$A$4:$A$14,0))))</f>
        <v>2007</v>
      </c>
    </row>
    <row r="19" spans="1:14" ht="15" customHeight="1" x14ac:dyDescent="0.25">
      <c r="A19" s="7">
        <v>18</v>
      </c>
      <c r="B19" s="115">
        <v>5</v>
      </c>
      <c r="C19" s="115">
        <v>5</v>
      </c>
      <c r="D19" s="116" t="s">
        <v>97</v>
      </c>
      <c r="E19" s="95" t="s">
        <v>98</v>
      </c>
      <c r="F19" s="113">
        <v>0</v>
      </c>
      <c r="G19" s="114" t="b">
        <v>0</v>
      </c>
      <c r="H19" s="113" t="b">
        <f>IF(ISBLANK($B19),"",$B19&gt;=F_Eletkorok!$I$10)</f>
        <v>0</v>
      </c>
      <c r="I19">
        <f>INDEX(F_Eletkorok!$E$4:$E$14,MATCH($B19,F_Eletkorok!$A$4:$A$14,0))</f>
        <v>2011</v>
      </c>
      <c r="J19">
        <f>INDEX(F_Eletkorok!$F$4:$F$14,MATCH($B19,F_Eletkorok!$A$4:$A$14,0))</f>
        <v>2007</v>
      </c>
      <c r="K19">
        <f>INDEX(F_Letszamok!$C$2:$C$10,MATCH($C19,F_Letszamok!$A$2:$A$10,0))</f>
        <v>16</v>
      </c>
      <c r="L19">
        <f>INDEX(F_Letszamok!$D$2:$D$10,MATCH($C19,F_Letszamok!$A$2:$A$10,0))</f>
        <v>24</v>
      </c>
      <c r="M19">
        <f>IF($F19=0,$I19 + IF(AND($G19,F_Eletkorok!$I$4=F_Eletkorok!$I$7),1,0),IF(NOT($H19),INDEX(F_Eletkorok!$E$4:$E$14,MATCH(MAX($B19-1,F_Eletkorok!$I$9),F_Eletkorok!$A$4:$A$14,0)),INDEX(F_Eletkorok!$E$4:$E$14,MATCH(MAX($B19-1,F_Eletkorok!$I$10),F_Eletkorok!$A$4:$A$14,0))))</f>
        <v>2011</v>
      </c>
      <c r="N19">
        <f>IF($F19=0,$J19,IF(NOT($H19),INDEX(F_Eletkorok!$F$4:$F$14,MATCH(MIN($B19+1,F_Eletkorok!$J$9),F_Eletkorok!$A$4:$A$14,0)),INDEX(F_Eletkorok!$F$4:$F$14,MATCH(MIN($B19+1,F_Eletkorok!$J$10),F_Eletkorok!$A$4:$A$14,0))))</f>
        <v>2007</v>
      </c>
    </row>
    <row r="20" spans="1:14" ht="15" customHeight="1" x14ac:dyDescent="0.25">
      <c r="A20" s="7">
        <v>19</v>
      </c>
      <c r="B20" s="115">
        <v>5</v>
      </c>
      <c r="C20" s="115">
        <v>4</v>
      </c>
      <c r="D20" s="116" t="s">
        <v>95</v>
      </c>
      <c r="E20" s="95" t="s">
        <v>96</v>
      </c>
      <c r="F20" s="113">
        <v>0.2</v>
      </c>
      <c r="G20" s="114" t="b">
        <v>0</v>
      </c>
      <c r="H20" s="113" t="b">
        <f>IF(ISBLANK($B20),"",$B20&gt;=F_Eletkorok!$I$10)</f>
        <v>0</v>
      </c>
      <c r="I20">
        <f>INDEX(F_Eletkorok!$E$4:$E$14,MATCH($B20,F_Eletkorok!$A$4:$A$14,0))</f>
        <v>2011</v>
      </c>
      <c r="J20">
        <f>INDEX(F_Eletkorok!$F$4:$F$14,MATCH($B20,F_Eletkorok!$A$4:$A$14,0))</f>
        <v>2007</v>
      </c>
      <c r="K20">
        <f>INDEX(F_Letszamok!$C$2:$C$10,MATCH($C20,F_Letszamok!$A$2:$A$10,0))</f>
        <v>4</v>
      </c>
      <c r="L20">
        <f>INDEX(F_Letszamok!$D$2:$D$10,MATCH($C20,F_Letszamok!$A$2:$A$10,0))</f>
        <v>15</v>
      </c>
      <c r="M20">
        <f>IF($F20=0,$I20 + IF(AND($G20,F_Eletkorok!$I$4=F_Eletkorok!$I$7),1,0),IF(NOT($H20),INDEX(F_Eletkorok!$E$4:$E$14,MATCH(MAX($B20-1,F_Eletkorok!$I$9),F_Eletkorok!$A$4:$A$14,0)),INDEX(F_Eletkorok!$E$4:$E$14,MATCH(MAX($B20-1,F_Eletkorok!$I$10),F_Eletkorok!$A$4:$A$14,0))))</f>
        <v>2014</v>
      </c>
      <c r="N20">
        <f>IF($F20=0,$J20,IF(NOT($H20),INDEX(F_Eletkorok!$F$4:$F$14,MATCH(MIN($B20+1,F_Eletkorok!$J$9),F_Eletkorok!$A$4:$A$14,0)),INDEX(F_Eletkorok!$F$4:$F$14,MATCH(MIN($B20+1,F_Eletkorok!$J$10),F_Eletkorok!$A$4:$A$14,0))))</f>
        <v>1925</v>
      </c>
    </row>
    <row r="21" spans="1:14" ht="15" customHeight="1" x14ac:dyDescent="0.25">
      <c r="A21" s="7">
        <v>20</v>
      </c>
      <c r="B21" s="115">
        <v>7</v>
      </c>
      <c r="C21" s="115">
        <v>6</v>
      </c>
      <c r="D21" s="117" t="s">
        <v>227</v>
      </c>
      <c r="E21" s="96" t="s">
        <v>228</v>
      </c>
      <c r="F21" s="113">
        <v>0</v>
      </c>
      <c r="G21" s="114" t="b">
        <v>0</v>
      </c>
      <c r="H21" s="113" t="b">
        <f>IF(ISBLANK($B21),"",$B21&gt;=F_Eletkorok!$I$10)</f>
        <v>0</v>
      </c>
      <c r="I21">
        <f>INDEX(F_Eletkorok!$E$4:$E$14,MATCH($B21,F_Eletkorok!$A$4:$A$14,0))</f>
        <v>1996</v>
      </c>
      <c r="J21">
        <f>INDEX(F_Eletkorok!$F$4:$F$14,MATCH($B21,F_Eletkorok!$A$4:$A$14,0))</f>
        <v>1925</v>
      </c>
      <c r="K21">
        <f>INDEX(F_Letszamok!$C$2:$C$10,MATCH($C21,F_Letszamok!$A$2:$A$10,0))</f>
        <v>8</v>
      </c>
      <c r="L21">
        <f>INDEX(F_Letszamok!$D$2:$D$10,MATCH($C21,F_Letszamok!$A$2:$A$10,0))</f>
        <v>24</v>
      </c>
      <c r="M21">
        <f>IF($F21=0,$I21 + IF(AND($G21,F_Eletkorok!$I$4=F_Eletkorok!$I$7),1,0),IF(NOT($H21),INDEX(F_Eletkorok!$E$4:$E$14,MATCH(MAX($B21-1,F_Eletkorok!$I$9),F_Eletkorok!$A$4:$A$14,0)),INDEX(F_Eletkorok!$E$4:$E$14,MATCH(MAX($B21-1,F_Eletkorok!$I$10),F_Eletkorok!$A$4:$A$14,0))))</f>
        <v>1996</v>
      </c>
      <c r="N21">
        <f>IF($F21=0,$J21,IF(NOT($H21),INDEX(F_Eletkorok!$F$4:$F$14,MATCH(MIN($B21+1,F_Eletkorok!$J$9),F_Eletkorok!$A$4:$A$14,0)),INDEX(F_Eletkorok!$F$4:$F$14,MATCH(MIN($B21+1,F_Eletkorok!$J$10),F_Eletkorok!$A$4:$A$14,0))))</f>
        <v>1925</v>
      </c>
    </row>
    <row r="22" spans="1:14" ht="15" customHeight="1" x14ac:dyDescent="0.25">
      <c r="A22" s="7">
        <v>21</v>
      </c>
      <c r="B22" s="115">
        <v>7</v>
      </c>
      <c r="C22" s="115">
        <v>5</v>
      </c>
      <c r="D22" s="117" t="s">
        <v>117</v>
      </c>
      <c r="E22" s="96" t="s">
        <v>118</v>
      </c>
      <c r="F22" s="113">
        <v>0.2</v>
      </c>
      <c r="G22" s="114" t="b">
        <v>0</v>
      </c>
      <c r="H22" s="113" t="b">
        <f>IF(ISBLANK($B22),"",$B22&gt;=F_Eletkorok!$I$10)</f>
        <v>0</v>
      </c>
      <c r="I22">
        <f>INDEX(F_Eletkorok!$E$4:$E$14,MATCH($B22,F_Eletkorok!$A$4:$A$14,0))</f>
        <v>1996</v>
      </c>
      <c r="J22">
        <f>INDEX(F_Eletkorok!$F$4:$F$14,MATCH($B22,F_Eletkorok!$A$4:$A$14,0))</f>
        <v>1925</v>
      </c>
      <c r="K22">
        <f>INDEX(F_Letszamok!$C$2:$C$10,MATCH($C22,F_Letszamok!$A$2:$A$10,0))</f>
        <v>16</v>
      </c>
      <c r="L22">
        <f>INDEX(F_Letszamok!$D$2:$D$10,MATCH($C22,F_Letszamok!$A$2:$A$10,0))</f>
        <v>24</v>
      </c>
      <c r="M22">
        <f>IF($F22=0,$I22 + IF(AND($G22,F_Eletkorok!$I$4=F_Eletkorok!$I$7),1,0),IF(NOT($H22),INDEX(F_Eletkorok!$E$4:$E$14,MATCH(MAX($B22-1,F_Eletkorok!$I$9),F_Eletkorok!$A$4:$A$14,0)),INDEX(F_Eletkorok!$E$4:$E$14,MATCH(MAX($B22-1,F_Eletkorok!$I$10),F_Eletkorok!$A$4:$A$14,0))))</f>
        <v>2010</v>
      </c>
      <c r="N22">
        <f>IF($F22=0,$J22,IF(NOT($H22),INDEX(F_Eletkorok!$F$4:$F$14,MATCH(MIN($B22+1,F_Eletkorok!$J$9),F_Eletkorok!$A$4:$A$14,0)),INDEX(F_Eletkorok!$F$4:$F$14,MATCH(MIN($B22+1,F_Eletkorok!$J$10),F_Eletkorok!$A$4:$A$14,0))))</f>
        <v>1925</v>
      </c>
    </row>
    <row r="23" spans="1:14" ht="15" customHeight="1" x14ac:dyDescent="0.25">
      <c r="A23" s="7">
        <v>22</v>
      </c>
      <c r="B23" s="115">
        <v>2</v>
      </c>
      <c r="C23" s="115">
        <v>6</v>
      </c>
      <c r="D23" s="118" t="s">
        <v>129</v>
      </c>
      <c r="E23" s="97" t="s">
        <v>130</v>
      </c>
      <c r="F23" s="113">
        <v>0</v>
      </c>
      <c r="G23" s="114" t="b">
        <v>0</v>
      </c>
      <c r="H23" s="113" t="b">
        <f>IF(ISBLANK($B23),"",$B23&gt;=F_Eletkorok!$I$10)</f>
        <v>0</v>
      </c>
      <c r="I23">
        <f>INDEX(F_Eletkorok!$E$4:$E$14,MATCH($B23,F_Eletkorok!$A$4:$A$14,0))</f>
        <v>2021</v>
      </c>
      <c r="J23">
        <f>INDEX(F_Eletkorok!$F$4:$F$14,MATCH($B23,F_Eletkorok!$A$4:$A$14,0))</f>
        <v>2017</v>
      </c>
      <c r="K23">
        <f>INDEX(F_Letszamok!$C$2:$C$10,MATCH($C23,F_Letszamok!$A$2:$A$10,0))</f>
        <v>8</v>
      </c>
      <c r="L23">
        <f>INDEX(F_Letszamok!$D$2:$D$10,MATCH($C23,F_Letszamok!$A$2:$A$10,0))</f>
        <v>24</v>
      </c>
      <c r="M23">
        <f>IF($F23=0,$I23 + IF(AND($G23,F_Eletkorok!$I$4=F_Eletkorok!$I$7),1,0),IF(NOT($H23),INDEX(F_Eletkorok!$E$4:$E$14,MATCH(MAX($B23-1,F_Eletkorok!$I$9),F_Eletkorok!$A$4:$A$14,0)),INDEX(F_Eletkorok!$E$4:$E$14,MATCH(MAX($B23-1,F_Eletkorok!$I$10),F_Eletkorok!$A$4:$A$14,0))))</f>
        <v>2021</v>
      </c>
      <c r="N23">
        <f>IF($F23=0,$J23,IF(NOT($H23),INDEX(F_Eletkorok!$F$4:$F$14,MATCH(MIN($B23+1,F_Eletkorok!$J$9),F_Eletkorok!$A$4:$A$14,0)),INDEX(F_Eletkorok!$F$4:$F$14,MATCH(MIN($B23+1,F_Eletkorok!$J$10),F_Eletkorok!$A$4:$A$14,0))))</f>
        <v>2017</v>
      </c>
    </row>
    <row r="24" spans="1:14" ht="15" customHeight="1" x14ac:dyDescent="0.25">
      <c r="A24" s="7">
        <v>23</v>
      </c>
      <c r="B24" s="115">
        <v>2</v>
      </c>
      <c r="C24" s="115">
        <v>3</v>
      </c>
      <c r="D24" s="118" t="s">
        <v>127</v>
      </c>
      <c r="E24" s="97" t="s">
        <v>128</v>
      </c>
      <c r="F24" s="113">
        <v>0</v>
      </c>
      <c r="G24" s="114" t="b">
        <v>0</v>
      </c>
      <c r="H24" s="113" t="b">
        <f>IF(ISBLANK($B24),"",$B24&gt;=F_Eletkorok!$I$10)</f>
        <v>0</v>
      </c>
      <c r="I24">
        <f>INDEX(F_Eletkorok!$E$4:$E$14,MATCH($B24,F_Eletkorok!$A$4:$A$14,0))</f>
        <v>2021</v>
      </c>
      <c r="J24">
        <f>INDEX(F_Eletkorok!$F$4:$F$14,MATCH($B24,F_Eletkorok!$A$4:$A$14,0))</f>
        <v>2017</v>
      </c>
      <c r="K24">
        <f>INDEX(F_Letszamok!$C$2:$C$10,MATCH($C24,F_Letszamok!$A$2:$A$10,0))</f>
        <v>3</v>
      </c>
      <c r="L24">
        <f>INDEX(F_Letszamok!$D$2:$D$10,MATCH($C24,F_Letszamok!$A$2:$A$10,0))</f>
        <v>5</v>
      </c>
      <c r="M24">
        <f>IF($F24=0,$I24 + IF(AND($G24,F_Eletkorok!$I$4=F_Eletkorok!$I$7),1,0),IF(NOT($H24),INDEX(F_Eletkorok!$E$4:$E$14,MATCH(MAX($B24-1,F_Eletkorok!$I$9),F_Eletkorok!$A$4:$A$14,0)),INDEX(F_Eletkorok!$E$4:$E$14,MATCH(MAX($B24-1,F_Eletkorok!$I$10),F_Eletkorok!$A$4:$A$14,0))))</f>
        <v>2021</v>
      </c>
      <c r="N24">
        <f>IF($F24=0,$J24,IF(NOT($H24),INDEX(F_Eletkorok!$F$4:$F$14,MATCH(MIN($B24+1,F_Eletkorok!$J$9),F_Eletkorok!$A$4:$A$14,0)),INDEX(F_Eletkorok!$F$4:$F$14,MATCH(MIN($B24+1,F_Eletkorok!$J$10),F_Eletkorok!$A$4:$A$14,0))))</f>
        <v>2017</v>
      </c>
    </row>
    <row r="25" spans="1:14" ht="15" customHeight="1" x14ac:dyDescent="0.25">
      <c r="A25" s="7">
        <v>24</v>
      </c>
      <c r="B25" s="115">
        <v>2</v>
      </c>
      <c r="C25" s="115">
        <v>2</v>
      </c>
      <c r="D25" s="118" t="s">
        <v>27</v>
      </c>
      <c r="E25" s="97" t="s">
        <v>28</v>
      </c>
      <c r="F25" s="113">
        <v>0</v>
      </c>
      <c r="G25" s="114" t="b">
        <v>0</v>
      </c>
      <c r="H25" s="113" t="b">
        <f>IF(ISBLANK($B25),"",$B25&gt;=F_Eletkorok!$I$10)</f>
        <v>0</v>
      </c>
      <c r="I25">
        <f>INDEX(F_Eletkorok!$E$4:$E$14,MATCH($B25,F_Eletkorok!$A$4:$A$14,0))</f>
        <v>2021</v>
      </c>
      <c r="J25">
        <f>INDEX(F_Eletkorok!$F$4:$F$14,MATCH($B25,F_Eletkorok!$A$4:$A$14,0))</f>
        <v>2017</v>
      </c>
      <c r="K25">
        <f>INDEX(F_Letszamok!$C$2:$C$10,MATCH($C25,F_Letszamok!$A$2:$A$10,0))</f>
        <v>2</v>
      </c>
      <c r="L25">
        <f>INDEX(F_Letszamok!$D$2:$D$10,MATCH($C25,F_Letszamok!$A$2:$A$10,0))</f>
        <v>2</v>
      </c>
      <c r="M25">
        <f>IF($F25=0,$I25 + IF(AND($G25,F_Eletkorok!$I$4=F_Eletkorok!$I$7),1,0),IF(NOT($H25),INDEX(F_Eletkorok!$E$4:$E$14,MATCH(MAX($B25-1,F_Eletkorok!$I$9),F_Eletkorok!$A$4:$A$14,0)),INDEX(F_Eletkorok!$E$4:$E$14,MATCH(MAX($B25-1,F_Eletkorok!$I$10),F_Eletkorok!$A$4:$A$14,0))))</f>
        <v>2021</v>
      </c>
      <c r="N25">
        <f>IF($F25=0,$J25,IF(NOT($H25),INDEX(F_Eletkorok!$F$4:$F$14,MATCH(MIN($B25+1,F_Eletkorok!$J$9),F_Eletkorok!$A$4:$A$14,0)),INDEX(F_Eletkorok!$F$4:$F$14,MATCH(MIN($B25+1,F_Eletkorok!$J$10),F_Eletkorok!$A$4:$A$14,0))))</f>
        <v>2017</v>
      </c>
    </row>
    <row r="26" spans="1:14" ht="15" customHeight="1" x14ac:dyDescent="0.25">
      <c r="A26" s="7">
        <v>25</v>
      </c>
      <c r="B26" s="115">
        <v>2</v>
      </c>
      <c r="C26" s="115">
        <v>5</v>
      </c>
      <c r="D26" s="118" t="s">
        <v>31</v>
      </c>
      <c r="E26" s="97" t="s">
        <v>32</v>
      </c>
      <c r="F26" s="113">
        <v>0.2</v>
      </c>
      <c r="G26" s="114" t="b">
        <v>0</v>
      </c>
      <c r="H26" s="113" t="b">
        <f>IF(ISBLANK($B26),"",$B26&gt;=F_Eletkorok!$I$10)</f>
        <v>0</v>
      </c>
      <c r="I26">
        <f>INDEX(F_Eletkorok!$E$4:$E$14,MATCH($B26,F_Eletkorok!$A$4:$A$14,0))</f>
        <v>2021</v>
      </c>
      <c r="J26">
        <f>INDEX(F_Eletkorok!$F$4:$F$14,MATCH($B26,F_Eletkorok!$A$4:$A$14,0))</f>
        <v>2017</v>
      </c>
      <c r="K26">
        <f>INDEX(F_Letszamok!$C$2:$C$10,MATCH($C26,F_Letszamok!$A$2:$A$10,0))</f>
        <v>16</v>
      </c>
      <c r="L26">
        <f>INDEX(F_Letszamok!$D$2:$D$10,MATCH($C26,F_Letszamok!$A$2:$A$10,0))</f>
        <v>24</v>
      </c>
      <c r="M26">
        <f>IF($F26=0,$I26 + IF(AND($G26,F_Eletkorok!$I$4=F_Eletkorok!$I$7),1,0),IF(NOT($H26),INDEX(F_Eletkorok!$E$4:$E$14,MATCH(MAX($B26-1,F_Eletkorok!$I$9),F_Eletkorok!$A$4:$A$14,0)),INDEX(F_Eletkorok!$E$4:$E$14,MATCH(MAX($B26-1,F_Eletkorok!$I$10),F_Eletkorok!$A$4:$A$14,0))))</f>
        <v>2025</v>
      </c>
      <c r="N26">
        <f>IF($F26=0,$J26,IF(NOT($H26),INDEX(F_Eletkorok!$F$4:$F$14,MATCH(MIN($B26+1,F_Eletkorok!$J$9),F_Eletkorok!$A$4:$A$14,0)),INDEX(F_Eletkorok!$F$4:$F$14,MATCH(MIN($B26+1,F_Eletkorok!$J$10),F_Eletkorok!$A$4:$A$14,0))))</f>
        <v>2013</v>
      </c>
    </row>
    <row r="27" spans="1:14" ht="15" customHeight="1" x14ac:dyDescent="0.25">
      <c r="A27" s="7">
        <v>26</v>
      </c>
      <c r="B27" s="115">
        <v>2</v>
      </c>
      <c r="C27" s="115">
        <v>4</v>
      </c>
      <c r="D27" s="118" t="s">
        <v>29</v>
      </c>
      <c r="E27" s="97" t="s">
        <v>30</v>
      </c>
      <c r="F27" s="113">
        <v>0.2</v>
      </c>
      <c r="G27" s="114" t="b">
        <v>0</v>
      </c>
      <c r="H27" s="113" t="b">
        <f>IF(ISBLANK($B27),"",$B27&gt;=F_Eletkorok!$I$10)</f>
        <v>0</v>
      </c>
      <c r="I27">
        <f>INDEX(F_Eletkorok!$E$4:$E$14,MATCH($B27,F_Eletkorok!$A$4:$A$14,0))</f>
        <v>2021</v>
      </c>
      <c r="J27">
        <f>INDEX(F_Eletkorok!$F$4:$F$14,MATCH($B27,F_Eletkorok!$A$4:$A$14,0))</f>
        <v>2017</v>
      </c>
      <c r="K27">
        <f>INDEX(F_Letszamok!$C$2:$C$10,MATCH($C27,F_Letszamok!$A$2:$A$10,0))</f>
        <v>4</v>
      </c>
      <c r="L27">
        <f>INDEX(F_Letszamok!$D$2:$D$10,MATCH($C27,F_Letszamok!$A$2:$A$10,0))</f>
        <v>15</v>
      </c>
      <c r="M27">
        <f>IF($F27=0,$I27 + IF(AND($G27,F_Eletkorok!$I$4=F_Eletkorok!$I$7),1,0),IF(NOT($H27),INDEX(F_Eletkorok!$E$4:$E$14,MATCH(MAX($B27-1,F_Eletkorok!$I$9),F_Eletkorok!$A$4:$A$14,0)),INDEX(F_Eletkorok!$E$4:$E$14,MATCH(MAX($B27-1,F_Eletkorok!$I$10),F_Eletkorok!$A$4:$A$14,0))))</f>
        <v>2025</v>
      </c>
      <c r="N27">
        <f>IF($F27=0,$J27,IF(NOT($H27),INDEX(F_Eletkorok!$F$4:$F$14,MATCH(MIN($B27+1,F_Eletkorok!$J$9),F_Eletkorok!$A$4:$A$14,0)),INDEX(F_Eletkorok!$F$4:$F$14,MATCH(MIN($B27+1,F_Eletkorok!$J$10),F_Eletkorok!$A$4:$A$14,0))))</f>
        <v>2013</v>
      </c>
    </row>
    <row r="28" spans="1:14" ht="15" customHeight="1" x14ac:dyDescent="0.25">
      <c r="A28" s="7">
        <v>27</v>
      </c>
      <c r="B28" s="115">
        <v>2</v>
      </c>
      <c r="C28" s="115">
        <v>1</v>
      </c>
      <c r="D28" s="118" t="s">
        <v>125</v>
      </c>
      <c r="E28" s="97" t="s">
        <v>126</v>
      </c>
      <c r="F28" s="113">
        <v>0</v>
      </c>
      <c r="G28" s="114" t="b">
        <v>0</v>
      </c>
      <c r="H28" s="113" t="b">
        <f>IF(ISBLANK($B28),"",$B28&gt;=F_Eletkorok!$I$10)</f>
        <v>0</v>
      </c>
      <c r="I28">
        <f>INDEX(F_Eletkorok!$E$4:$E$14,MATCH($B28,F_Eletkorok!$A$4:$A$14,0))</f>
        <v>2021</v>
      </c>
      <c r="J28">
        <f>INDEX(F_Eletkorok!$F$4:$F$14,MATCH($B28,F_Eletkorok!$A$4:$A$14,0))</f>
        <v>2017</v>
      </c>
      <c r="K28">
        <f>INDEX(F_Letszamok!$C$2:$C$10,MATCH($C28,F_Letszamok!$A$2:$A$10,0))</f>
        <v>1</v>
      </c>
      <c r="L28">
        <f>INDEX(F_Letszamok!$D$2:$D$10,MATCH($C28,F_Letszamok!$A$2:$A$10,0))</f>
        <v>1</v>
      </c>
      <c r="M28">
        <f>IF($F28=0,$I28 + IF(AND($G28,F_Eletkorok!$I$4=F_Eletkorok!$I$7),1,0),IF(NOT($H28),INDEX(F_Eletkorok!$E$4:$E$14,MATCH(MAX($B28-1,F_Eletkorok!$I$9),F_Eletkorok!$A$4:$A$14,0)),INDEX(F_Eletkorok!$E$4:$E$14,MATCH(MAX($B28-1,F_Eletkorok!$I$10),F_Eletkorok!$A$4:$A$14,0))))</f>
        <v>2021</v>
      </c>
      <c r="N28">
        <f>IF($F28=0,$J28,IF(NOT($H28),INDEX(F_Eletkorok!$F$4:$F$14,MATCH(MIN($B28+1,F_Eletkorok!$J$9),F_Eletkorok!$A$4:$A$14,0)),INDEX(F_Eletkorok!$F$4:$F$14,MATCH(MIN($B28+1,F_Eletkorok!$J$10),F_Eletkorok!$A$4:$A$14,0))))</f>
        <v>2017</v>
      </c>
    </row>
    <row r="29" spans="1:14" ht="15" customHeight="1" x14ac:dyDescent="0.25">
      <c r="A29" s="7">
        <v>28</v>
      </c>
      <c r="B29" s="115">
        <v>2</v>
      </c>
      <c r="C29" s="115">
        <v>2</v>
      </c>
      <c r="D29" s="118" t="s">
        <v>33</v>
      </c>
      <c r="E29" s="97" t="s">
        <v>34</v>
      </c>
      <c r="F29" s="113">
        <v>0</v>
      </c>
      <c r="G29" s="114" t="b">
        <v>0</v>
      </c>
      <c r="H29" s="113" t="b">
        <f>IF(ISBLANK($B29),"",$B29&gt;=F_Eletkorok!$I$10)</f>
        <v>0</v>
      </c>
      <c r="I29">
        <f>INDEX(F_Eletkorok!$E$4:$E$14,MATCH($B29,F_Eletkorok!$A$4:$A$14,0))</f>
        <v>2021</v>
      </c>
      <c r="J29">
        <f>INDEX(F_Eletkorok!$F$4:$F$14,MATCH($B29,F_Eletkorok!$A$4:$A$14,0))</f>
        <v>2017</v>
      </c>
      <c r="K29">
        <f>INDEX(F_Letszamok!$C$2:$C$10,MATCH($C29,F_Letszamok!$A$2:$A$10,0))</f>
        <v>2</v>
      </c>
      <c r="L29">
        <f>INDEX(F_Letszamok!$D$2:$D$10,MATCH($C29,F_Letszamok!$A$2:$A$10,0))</f>
        <v>2</v>
      </c>
      <c r="M29">
        <f>IF($F29=0,$I29 + IF(AND($G29,F_Eletkorok!$I$4=F_Eletkorok!$I$7),1,0),IF(NOT($H29),INDEX(F_Eletkorok!$E$4:$E$14,MATCH(MAX($B29-1,F_Eletkorok!$I$9),F_Eletkorok!$A$4:$A$14,0)),INDEX(F_Eletkorok!$E$4:$E$14,MATCH(MAX($B29-1,F_Eletkorok!$I$10),F_Eletkorok!$A$4:$A$14,0))))</f>
        <v>2021</v>
      </c>
      <c r="N29">
        <f>IF($F29=0,$J29,IF(NOT($H29),INDEX(F_Eletkorok!$F$4:$F$14,MATCH(MIN($B29+1,F_Eletkorok!$J$9),F_Eletkorok!$A$4:$A$14,0)),INDEX(F_Eletkorok!$F$4:$F$14,MATCH(MIN($B29+1,F_Eletkorok!$J$10),F_Eletkorok!$A$4:$A$14,0))))</f>
        <v>2017</v>
      </c>
    </row>
    <row r="30" spans="1:14" ht="15" customHeight="1" x14ac:dyDescent="0.25">
      <c r="A30" s="7">
        <v>29</v>
      </c>
      <c r="B30" s="115">
        <v>2</v>
      </c>
      <c r="C30" s="115">
        <v>8</v>
      </c>
      <c r="D30" s="118" t="s">
        <v>37</v>
      </c>
      <c r="E30" s="97" t="s">
        <v>38</v>
      </c>
      <c r="F30" s="113">
        <v>0.2</v>
      </c>
      <c r="G30" s="114" t="b">
        <v>0</v>
      </c>
      <c r="H30" s="113" t="b">
        <f>IF(ISBLANK($B30),"",$B30&gt;=F_Eletkorok!$I$10)</f>
        <v>0</v>
      </c>
      <c r="I30">
        <f>INDEX(F_Eletkorok!$E$4:$E$14,MATCH($B30,F_Eletkorok!$A$4:$A$14,0))</f>
        <v>2021</v>
      </c>
      <c r="J30">
        <f>INDEX(F_Eletkorok!$F$4:$F$14,MATCH($B30,F_Eletkorok!$A$4:$A$14,0))</f>
        <v>2017</v>
      </c>
      <c r="K30">
        <f>INDEX(F_Letszamok!$C$2:$C$10,MATCH($C30,F_Letszamok!$A$2:$A$10,0))</f>
        <v>17</v>
      </c>
      <c r="L30">
        <f>INDEX(F_Letszamok!$D$2:$D$10,MATCH($C30,F_Letszamok!$A$2:$A$10,0))</f>
        <v>24</v>
      </c>
      <c r="M30">
        <f>IF($F30=0,$I30 + IF(AND($G30,F_Eletkorok!$I$4=F_Eletkorok!$I$7),1,0),IF(NOT($H30),INDEX(F_Eletkorok!$E$4:$E$14,MATCH(MAX($B30-1,F_Eletkorok!$I$9),F_Eletkorok!$A$4:$A$14,0)),INDEX(F_Eletkorok!$E$4:$E$14,MATCH(MAX($B30-1,F_Eletkorok!$I$10),F_Eletkorok!$A$4:$A$14,0))))</f>
        <v>2025</v>
      </c>
      <c r="N30">
        <f>IF($F30=0,$J30,IF(NOT($H30),INDEX(F_Eletkorok!$F$4:$F$14,MATCH(MIN($B30+1,F_Eletkorok!$J$9),F_Eletkorok!$A$4:$A$14,0)),INDEX(F_Eletkorok!$F$4:$F$14,MATCH(MIN($B30+1,F_Eletkorok!$J$10),F_Eletkorok!$A$4:$A$14,0))))</f>
        <v>2013</v>
      </c>
    </row>
    <row r="31" spans="1:14" ht="15" customHeight="1" x14ac:dyDescent="0.25">
      <c r="A31" s="7">
        <v>30</v>
      </c>
      <c r="B31" s="115">
        <v>2</v>
      </c>
      <c r="C31" s="115">
        <v>7</v>
      </c>
      <c r="D31" s="118" t="s">
        <v>35</v>
      </c>
      <c r="E31" s="97" t="s">
        <v>36</v>
      </c>
      <c r="F31" s="113">
        <v>0.2</v>
      </c>
      <c r="G31" s="114" t="b">
        <v>0</v>
      </c>
      <c r="H31" s="113" t="b">
        <f>IF(ISBLANK($B31),"",$B31&gt;=F_Eletkorok!$I$10)</f>
        <v>0</v>
      </c>
      <c r="I31">
        <f>INDEX(F_Eletkorok!$E$4:$E$14,MATCH($B31,F_Eletkorok!$A$4:$A$14,0))</f>
        <v>2021</v>
      </c>
      <c r="J31">
        <f>INDEX(F_Eletkorok!$F$4:$F$14,MATCH($B31,F_Eletkorok!$A$4:$A$14,0))</f>
        <v>2017</v>
      </c>
      <c r="K31">
        <f>INDEX(F_Letszamok!$C$2:$C$10,MATCH($C31,F_Letszamok!$A$2:$A$10,0))</f>
        <v>4</v>
      </c>
      <c r="L31">
        <f>INDEX(F_Letszamok!$D$2:$D$10,MATCH($C31,F_Letszamok!$A$2:$A$10,0))</f>
        <v>16</v>
      </c>
      <c r="M31">
        <f>IF($F31=0,$I31 + IF(AND($G31,F_Eletkorok!$I$4=F_Eletkorok!$I$7),1,0),IF(NOT($H31),INDEX(F_Eletkorok!$E$4:$E$14,MATCH(MAX($B31-1,F_Eletkorok!$I$9),F_Eletkorok!$A$4:$A$14,0)),INDEX(F_Eletkorok!$E$4:$E$14,MATCH(MAX($B31-1,F_Eletkorok!$I$10),F_Eletkorok!$A$4:$A$14,0))))</f>
        <v>2025</v>
      </c>
      <c r="N31">
        <f>IF($F31=0,$J31,IF(NOT($H31),INDEX(F_Eletkorok!$F$4:$F$14,MATCH(MIN($B31+1,F_Eletkorok!$J$9),F_Eletkorok!$A$4:$A$14,0)),INDEX(F_Eletkorok!$F$4:$F$14,MATCH(MIN($B31+1,F_Eletkorok!$J$10),F_Eletkorok!$A$4:$A$14,0))))</f>
        <v>2013</v>
      </c>
    </row>
    <row r="32" spans="1:14" ht="15" customHeight="1" x14ac:dyDescent="0.25">
      <c r="A32" s="7">
        <v>31</v>
      </c>
      <c r="B32" s="115">
        <v>2</v>
      </c>
      <c r="C32" s="115">
        <v>2</v>
      </c>
      <c r="D32" s="118" t="s">
        <v>39</v>
      </c>
      <c r="E32" s="97" t="s">
        <v>40</v>
      </c>
      <c r="F32" s="113">
        <v>0</v>
      </c>
      <c r="G32" s="114" t="b">
        <v>0</v>
      </c>
      <c r="H32" s="113" t="b">
        <f>IF(ISBLANK($B32),"",$B32&gt;=F_Eletkorok!$I$10)</f>
        <v>0</v>
      </c>
      <c r="I32">
        <f>INDEX(F_Eletkorok!$E$4:$E$14,MATCH($B32,F_Eletkorok!$A$4:$A$14,0))</f>
        <v>2021</v>
      </c>
      <c r="J32">
        <f>INDEX(F_Eletkorok!$F$4:$F$14,MATCH($B32,F_Eletkorok!$A$4:$A$14,0))</f>
        <v>2017</v>
      </c>
      <c r="K32">
        <f>INDEX(F_Letszamok!$C$2:$C$10,MATCH($C32,F_Letszamok!$A$2:$A$10,0))</f>
        <v>2</v>
      </c>
      <c r="L32">
        <f>INDEX(F_Letszamok!$D$2:$D$10,MATCH($C32,F_Letszamok!$A$2:$A$10,0))</f>
        <v>2</v>
      </c>
      <c r="M32">
        <f>IF($F32=0,$I32 + IF(AND($G32,F_Eletkorok!$I$4=F_Eletkorok!$I$7),1,0),IF(NOT($H32),INDEX(F_Eletkorok!$E$4:$E$14,MATCH(MAX($B32-1,F_Eletkorok!$I$9),F_Eletkorok!$A$4:$A$14,0)),INDEX(F_Eletkorok!$E$4:$E$14,MATCH(MAX($B32-1,F_Eletkorok!$I$10),F_Eletkorok!$A$4:$A$14,0))))</f>
        <v>2021</v>
      </c>
      <c r="N32">
        <f>IF($F32=0,$J32,IF(NOT($H32),INDEX(F_Eletkorok!$F$4:$F$14,MATCH(MIN($B32+1,F_Eletkorok!$J$9),F_Eletkorok!$A$4:$A$14,0)),INDEX(F_Eletkorok!$F$4:$F$14,MATCH(MIN($B32+1,F_Eletkorok!$J$10),F_Eletkorok!$A$4:$A$14,0))))</f>
        <v>2017</v>
      </c>
    </row>
    <row r="33" spans="1:14" ht="15" customHeight="1" x14ac:dyDescent="0.25">
      <c r="A33" s="7">
        <v>32</v>
      </c>
      <c r="B33" s="115">
        <v>2</v>
      </c>
      <c r="C33" s="115">
        <v>5</v>
      </c>
      <c r="D33" s="118" t="s">
        <v>43</v>
      </c>
      <c r="E33" s="97" t="s">
        <v>44</v>
      </c>
      <c r="F33" s="113">
        <v>0.2</v>
      </c>
      <c r="G33" s="114" t="b">
        <v>0</v>
      </c>
      <c r="H33" s="113" t="b">
        <f>IF(ISBLANK($B33),"",$B33&gt;=F_Eletkorok!$I$10)</f>
        <v>0</v>
      </c>
      <c r="I33">
        <f>INDEX(F_Eletkorok!$E$4:$E$14,MATCH($B33,F_Eletkorok!$A$4:$A$14,0))</f>
        <v>2021</v>
      </c>
      <c r="J33">
        <f>INDEX(F_Eletkorok!$F$4:$F$14,MATCH($B33,F_Eletkorok!$A$4:$A$14,0))</f>
        <v>2017</v>
      </c>
      <c r="K33">
        <f>INDEX(F_Letszamok!$C$2:$C$10,MATCH($C33,F_Letszamok!$A$2:$A$10,0))</f>
        <v>16</v>
      </c>
      <c r="L33">
        <f>INDEX(F_Letszamok!$D$2:$D$10,MATCH($C33,F_Letszamok!$A$2:$A$10,0))</f>
        <v>24</v>
      </c>
      <c r="M33">
        <f>IF($F33=0,$I33 + IF(AND($G33,F_Eletkorok!$I$4=F_Eletkorok!$I$7),1,0),IF(NOT($H33),INDEX(F_Eletkorok!$E$4:$E$14,MATCH(MAX($B33-1,F_Eletkorok!$I$9),F_Eletkorok!$A$4:$A$14,0)),INDEX(F_Eletkorok!$E$4:$E$14,MATCH(MAX($B33-1,F_Eletkorok!$I$10),F_Eletkorok!$A$4:$A$14,0))))</f>
        <v>2025</v>
      </c>
      <c r="N33">
        <f>IF($F33=0,$J33,IF(NOT($H33),INDEX(F_Eletkorok!$F$4:$F$14,MATCH(MIN($B33+1,F_Eletkorok!$J$9),F_Eletkorok!$A$4:$A$14,0)),INDEX(F_Eletkorok!$F$4:$F$14,MATCH(MIN($B33+1,F_Eletkorok!$J$10),F_Eletkorok!$A$4:$A$14,0))))</f>
        <v>2013</v>
      </c>
    </row>
    <row r="34" spans="1:14" ht="15" customHeight="1" x14ac:dyDescent="0.25">
      <c r="A34" s="7">
        <v>33</v>
      </c>
      <c r="B34" s="115">
        <v>2</v>
      </c>
      <c r="C34" s="115">
        <v>4</v>
      </c>
      <c r="D34" s="118" t="s">
        <v>41</v>
      </c>
      <c r="E34" s="97" t="s">
        <v>42</v>
      </c>
      <c r="F34" s="113">
        <v>0.2</v>
      </c>
      <c r="G34" s="114" t="b">
        <v>0</v>
      </c>
      <c r="H34" s="113" t="b">
        <f>IF(ISBLANK($B34),"",$B34&gt;=F_Eletkorok!$I$10)</f>
        <v>0</v>
      </c>
      <c r="I34">
        <f>INDEX(F_Eletkorok!$E$4:$E$14,MATCH($B34,F_Eletkorok!$A$4:$A$14,0))</f>
        <v>2021</v>
      </c>
      <c r="J34">
        <f>INDEX(F_Eletkorok!$F$4:$F$14,MATCH($B34,F_Eletkorok!$A$4:$A$14,0))</f>
        <v>2017</v>
      </c>
      <c r="K34">
        <f>INDEX(F_Letszamok!$C$2:$C$10,MATCH($C34,F_Letszamok!$A$2:$A$10,0))</f>
        <v>4</v>
      </c>
      <c r="L34">
        <f>INDEX(F_Letszamok!$D$2:$D$10,MATCH($C34,F_Letszamok!$A$2:$A$10,0))</f>
        <v>15</v>
      </c>
      <c r="M34">
        <f>IF($F34=0,$I34 + IF(AND($G34,F_Eletkorok!$I$4=F_Eletkorok!$I$7),1,0),IF(NOT($H34),INDEX(F_Eletkorok!$E$4:$E$14,MATCH(MAX($B34-1,F_Eletkorok!$I$9),F_Eletkorok!$A$4:$A$14,0)),INDEX(F_Eletkorok!$E$4:$E$14,MATCH(MAX($B34-1,F_Eletkorok!$I$10),F_Eletkorok!$A$4:$A$14,0))))</f>
        <v>2025</v>
      </c>
      <c r="N34">
        <f>IF($F34=0,$J34,IF(NOT($H34),INDEX(F_Eletkorok!$F$4:$F$14,MATCH(MIN($B34+1,F_Eletkorok!$J$9),F_Eletkorok!$A$4:$A$14,0)),INDEX(F_Eletkorok!$F$4:$F$14,MATCH(MIN($B34+1,F_Eletkorok!$J$10),F_Eletkorok!$A$4:$A$14,0))))</f>
        <v>2013</v>
      </c>
    </row>
    <row r="35" spans="1:14" ht="15" customHeight="1" x14ac:dyDescent="0.25">
      <c r="A35" s="7">
        <v>34</v>
      </c>
      <c r="B35" s="115">
        <v>9</v>
      </c>
      <c r="C35" s="115">
        <v>6</v>
      </c>
      <c r="D35" s="119" t="s">
        <v>207</v>
      </c>
      <c r="E35" s="98" t="s">
        <v>208</v>
      </c>
      <c r="F35" s="113">
        <v>0</v>
      </c>
      <c r="G35" s="114" t="b">
        <v>0</v>
      </c>
      <c r="H35" s="113" t="b">
        <f>IF(ISBLANK($B35),"",$B35&gt;=F_Eletkorok!$I$10)</f>
        <v>1</v>
      </c>
      <c r="I35">
        <f>INDEX(F_Eletkorok!$E$4:$E$14,MATCH($B35,F_Eletkorok!$A$4:$A$14,0))</f>
        <v>2017</v>
      </c>
      <c r="J35">
        <f>INDEX(F_Eletkorok!$F$4:$F$14,MATCH($B35,F_Eletkorok!$A$4:$A$14,0))</f>
        <v>2008</v>
      </c>
      <c r="K35">
        <f>INDEX(F_Letszamok!$C$2:$C$10,MATCH($C35,F_Letszamok!$A$2:$A$10,0))</f>
        <v>8</v>
      </c>
      <c r="L35">
        <f>INDEX(F_Letszamok!$D$2:$D$10,MATCH($C35,F_Letszamok!$A$2:$A$10,0))</f>
        <v>24</v>
      </c>
      <c r="M35">
        <f>IF($F35=0,$I35 + IF(AND($G35,F_Eletkorok!$I$4=F_Eletkorok!$I$7),1,0),IF(NOT($H35),INDEX(F_Eletkorok!$E$4:$E$14,MATCH(MAX($B35-1,F_Eletkorok!$I$9),F_Eletkorok!$A$4:$A$14,0)),INDEX(F_Eletkorok!$E$4:$E$14,MATCH(MAX($B35-1,F_Eletkorok!$I$10),F_Eletkorok!$A$4:$A$14,0))))</f>
        <v>2017</v>
      </c>
      <c r="N35">
        <f>IF($F35=0,$J35,IF(NOT($H35),INDEX(F_Eletkorok!$F$4:$F$14,MATCH(MIN($B35+1,F_Eletkorok!$J$9),F_Eletkorok!$A$4:$A$14,0)),INDEX(F_Eletkorok!$F$4:$F$14,MATCH(MIN($B35+1,F_Eletkorok!$J$10),F_Eletkorok!$A$4:$A$14,0))))</f>
        <v>2008</v>
      </c>
    </row>
    <row r="36" spans="1:14" ht="15" customHeight="1" x14ac:dyDescent="0.25">
      <c r="A36" s="7">
        <v>35</v>
      </c>
      <c r="B36" s="115">
        <v>10</v>
      </c>
      <c r="C36" s="115">
        <v>6</v>
      </c>
      <c r="D36" s="119" t="s">
        <v>211</v>
      </c>
      <c r="E36" s="98" t="s">
        <v>212</v>
      </c>
      <c r="F36" s="113">
        <v>0.2</v>
      </c>
      <c r="G36" s="114" t="b">
        <v>0</v>
      </c>
      <c r="H36" s="113" t="b">
        <f>IF(ISBLANK($B36),"",$B36&gt;=F_Eletkorok!$I$10)</f>
        <v>1</v>
      </c>
      <c r="I36">
        <f>INDEX(F_Eletkorok!$E$4:$E$14,MATCH($B36,F_Eletkorok!$A$4:$A$14,0))</f>
        <v>2013</v>
      </c>
      <c r="J36">
        <f>INDEX(F_Eletkorok!$F$4:$F$14,MATCH($B36,F_Eletkorok!$A$4:$A$14,0))</f>
        <v>2008</v>
      </c>
      <c r="K36">
        <f>INDEX(F_Letszamok!$C$2:$C$10,MATCH($C36,F_Letszamok!$A$2:$A$10,0))</f>
        <v>8</v>
      </c>
      <c r="L36">
        <f>INDEX(F_Letszamok!$D$2:$D$10,MATCH($C36,F_Letszamok!$A$2:$A$10,0))</f>
        <v>24</v>
      </c>
      <c r="M36">
        <f>IF($F36=0,$I36 + IF(AND($G36,F_Eletkorok!$I$4=F_Eletkorok!$I$7),1,0),IF(NOT($H36),INDEX(F_Eletkorok!$E$4:$E$14,MATCH(MAX($B36-1,F_Eletkorok!$I$9),F_Eletkorok!$A$4:$A$14,0)),INDEX(F_Eletkorok!$E$4:$E$14,MATCH(MAX($B36-1,F_Eletkorok!$I$10),F_Eletkorok!$A$4:$A$14,0))))</f>
        <v>2017</v>
      </c>
      <c r="N36">
        <f>IF($F36=0,$J36,IF(NOT($H36),INDEX(F_Eletkorok!$F$4:$F$14,MATCH(MIN($B36+1,F_Eletkorok!$J$9),F_Eletkorok!$A$4:$A$14,0)),INDEX(F_Eletkorok!$F$4:$F$14,MATCH(MIN($B36+1,F_Eletkorok!$J$10),F_Eletkorok!$A$4:$A$14,0))))</f>
        <v>1926</v>
      </c>
    </row>
    <row r="37" spans="1:14" ht="15" customHeight="1" x14ac:dyDescent="0.25">
      <c r="A37" s="7">
        <v>36</v>
      </c>
      <c r="B37" s="115">
        <v>9</v>
      </c>
      <c r="C37" s="115">
        <v>3</v>
      </c>
      <c r="D37" s="120" t="s">
        <v>217</v>
      </c>
      <c r="E37" s="99" t="s">
        <v>218</v>
      </c>
      <c r="F37" s="113">
        <v>0</v>
      </c>
      <c r="G37" s="114" t="b">
        <v>0</v>
      </c>
      <c r="H37" s="113" t="b">
        <f>IF(ISBLANK($B37),"",$B37&gt;=F_Eletkorok!$I$10)</f>
        <v>1</v>
      </c>
      <c r="I37">
        <f>INDEX(F_Eletkorok!$E$4:$E$14,MATCH($B37,F_Eletkorok!$A$4:$A$14,0))</f>
        <v>2017</v>
      </c>
      <c r="J37">
        <f>INDEX(F_Eletkorok!$F$4:$F$14,MATCH($B37,F_Eletkorok!$A$4:$A$14,0))</f>
        <v>2008</v>
      </c>
      <c r="K37">
        <f>INDEX(F_Letszamok!$C$2:$C$10,MATCH($C37,F_Letszamok!$A$2:$A$10,0))</f>
        <v>3</v>
      </c>
      <c r="L37">
        <f>INDEX(F_Letszamok!$D$2:$D$10,MATCH($C37,F_Letszamok!$A$2:$A$10,0))</f>
        <v>5</v>
      </c>
      <c r="M37">
        <f>IF($F37=0,$I37 + IF(AND($G37,F_Eletkorok!$I$4=F_Eletkorok!$I$7),1,0),IF(NOT($H37),INDEX(F_Eletkorok!$E$4:$E$14,MATCH(MAX($B37-1,F_Eletkorok!$I$9),F_Eletkorok!$A$4:$A$14,0)),INDEX(F_Eletkorok!$E$4:$E$14,MATCH(MAX($B37-1,F_Eletkorok!$I$10),F_Eletkorok!$A$4:$A$14,0))))</f>
        <v>2017</v>
      </c>
      <c r="N37">
        <f>IF($F37=0,$J37,IF(NOT($H37),INDEX(F_Eletkorok!$F$4:$F$14,MATCH(MIN($B37+1,F_Eletkorok!$J$9),F_Eletkorok!$A$4:$A$14,0)),INDEX(F_Eletkorok!$F$4:$F$14,MATCH(MIN($B37+1,F_Eletkorok!$J$10),F_Eletkorok!$A$4:$A$14,0))))</f>
        <v>2008</v>
      </c>
    </row>
    <row r="38" spans="1:14" ht="15" customHeight="1" x14ac:dyDescent="0.25">
      <c r="A38" s="7">
        <v>37</v>
      </c>
      <c r="B38" s="115">
        <v>10</v>
      </c>
      <c r="C38" s="115">
        <v>3</v>
      </c>
      <c r="D38" s="120" t="s">
        <v>221</v>
      </c>
      <c r="E38" s="99" t="s">
        <v>222</v>
      </c>
      <c r="F38" s="113">
        <v>0.25</v>
      </c>
      <c r="G38" s="114" t="b">
        <v>0</v>
      </c>
      <c r="H38" s="113" t="b">
        <f>IF(ISBLANK($B38),"",$B38&gt;=F_Eletkorok!$I$10)</f>
        <v>1</v>
      </c>
      <c r="I38">
        <f>INDEX(F_Eletkorok!$E$4:$E$14,MATCH($B38,F_Eletkorok!$A$4:$A$14,0))</f>
        <v>2013</v>
      </c>
      <c r="J38">
        <f>INDEX(F_Eletkorok!$F$4:$F$14,MATCH($B38,F_Eletkorok!$A$4:$A$14,0))</f>
        <v>2008</v>
      </c>
      <c r="K38">
        <f>INDEX(F_Letszamok!$C$2:$C$10,MATCH($C38,F_Letszamok!$A$2:$A$10,0))</f>
        <v>3</v>
      </c>
      <c r="L38">
        <f>INDEX(F_Letszamok!$D$2:$D$10,MATCH($C38,F_Letszamok!$A$2:$A$10,0))</f>
        <v>5</v>
      </c>
      <c r="M38">
        <f>IF($F38=0,$I38 + IF(AND($G38,F_Eletkorok!$I$4=F_Eletkorok!$I$7),1,0),IF(NOT($H38),INDEX(F_Eletkorok!$E$4:$E$14,MATCH(MAX($B38-1,F_Eletkorok!$I$9),F_Eletkorok!$A$4:$A$14,0)),INDEX(F_Eletkorok!$E$4:$E$14,MATCH(MAX($B38-1,F_Eletkorok!$I$10),F_Eletkorok!$A$4:$A$14,0))))</f>
        <v>2017</v>
      </c>
      <c r="N38">
        <f>IF($F38=0,$J38,IF(NOT($H38),INDEX(F_Eletkorok!$F$4:$F$14,MATCH(MIN($B38+1,F_Eletkorok!$J$9),F_Eletkorok!$A$4:$A$14,0)),INDEX(F_Eletkorok!$F$4:$F$14,MATCH(MIN($B38+1,F_Eletkorok!$J$10),F_Eletkorok!$A$4:$A$14,0))))</f>
        <v>1926</v>
      </c>
    </row>
    <row r="39" spans="1:14" ht="15" customHeight="1" x14ac:dyDescent="0.25">
      <c r="A39" s="7">
        <v>38</v>
      </c>
      <c r="B39" s="115">
        <v>8</v>
      </c>
      <c r="C39" s="115">
        <v>6</v>
      </c>
      <c r="D39" s="119" t="s">
        <v>205</v>
      </c>
      <c r="E39" s="98" t="s">
        <v>206</v>
      </c>
      <c r="F39" s="113">
        <v>0</v>
      </c>
      <c r="G39" s="114" t="b">
        <v>0</v>
      </c>
      <c r="H39" s="113" t="b">
        <f>IF(ISBLANK($B39),"",$B39&gt;=F_Eletkorok!$I$10)</f>
        <v>1</v>
      </c>
      <c r="I39">
        <f>INDEX(F_Eletkorok!$E$4:$E$14,MATCH($B39,F_Eletkorok!$A$4:$A$14,0))</f>
        <v>2019</v>
      </c>
      <c r="J39">
        <f>INDEX(F_Eletkorok!$F$4:$F$14,MATCH($B39,F_Eletkorok!$A$4:$A$14,0))</f>
        <v>2011</v>
      </c>
      <c r="K39">
        <f>INDEX(F_Letszamok!$C$2:$C$10,MATCH($C39,F_Letszamok!$A$2:$A$10,0))</f>
        <v>8</v>
      </c>
      <c r="L39">
        <f>INDEX(F_Letszamok!$D$2:$D$10,MATCH($C39,F_Letszamok!$A$2:$A$10,0))</f>
        <v>24</v>
      </c>
      <c r="M39">
        <f>IF($F39=0,$I39 + IF(AND($G39,F_Eletkorok!$I$4=F_Eletkorok!$I$7),1,0),IF(NOT($H39),INDEX(F_Eletkorok!$E$4:$E$14,MATCH(MAX($B39-1,F_Eletkorok!$I$9),F_Eletkorok!$A$4:$A$14,0)),INDEX(F_Eletkorok!$E$4:$E$14,MATCH(MAX($B39-1,F_Eletkorok!$I$10),F_Eletkorok!$A$4:$A$14,0))))</f>
        <v>2019</v>
      </c>
      <c r="N39">
        <f>IF($F39=0,$J39,IF(NOT($H39),INDEX(F_Eletkorok!$F$4:$F$14,MATCH(MIN($B39+1,F_Eletkorok!$J$9),F_Eletkorok!$A$4:$A$14,0)),INDEX(F_Eletkorok!$F$4:$F$14,MATCH(MIN($B39+1,F_Eletkorok!$J$10),F_Eletkorok!$A$4:$A$14,0))))</f>
        <v>2011</v>
      </c>
    </row>
    <row r="40" spans="1:14" ht="15" customHeight="1" x14ac:dyDescent="0.25">
      <c r="A40" s="7">
        <v>39</v>
      </c>
      <c r="B40" s="115">
        <v>9</v>
      </c>
      <c r="C40" s="115">
        <v>6</v>
      </c>
      <c r="D40" s="119" t="s">
        <v>209</v>
      </c>
      <c r="E40" s="98" t="s">
        <v>210</v>
      </c>
      <c r="F40" s="113">
        <v>0</v>
      </c>
      <c r="G40" s="114" t="b">
        <v>0</v>
      </c>
      <c r="H40" s="113" t="b">
        <f>IF(ISBLANK($B40),"",$B40&gt;=F_Eletkorok!$I$10)</f>
        <v>1</v>
      </c>
      <c r="I40">
        <f>INDEX(F_Eletkorok!$E$4:$E$14,MATCH($B40,F_Eletkorok!$A$4:$A$14,0))</f>
        <v>2017</v>
      </c>
      <c r="J40">
        <f>INDEX(F_Eletkorok!$F$4:$F$14,MATCH($B40,F_Eletkorok!$A$4:$A$14,0))</f>
        <v>2008</v>
      </c>
      <c r="K40">
        <f>INDEX(F_Letszamok!$C$2:$C$10,MATCH($C40,F_Letszamok!$A$2:$A$10,0))</f>
        <v>8</v>
      </c>
      <c r="L40">
        <f>INDEX(F_Letszamok!$D$2:$D$10,MATCH($C40,F_Letszamok!$A$2:$A$10,0))</f>
        <v>24</v>
      </c>
      <c r="M40">
        <f>IF($F40=0,$I40 + IF(AND($G40,F_Eletkorok!$I$4=F_Eletkorok!$I$7),1,0),IF(NOT($H40),INDEX(F_Eletkorok!$E$4:$E$14,MATCH(MAX($B40-1,F_Eletkorok!$I$9),F_Eletkorok!$A$4:$A$14,0)),INDEX(F_Eletkorok!$E$4:$E$14,MATCH(MAX($B40-1,F_Eletkorok!$I$10),F_Eletkorok!$A$4:$A$14,0))))</f>
        <v>2017</v>
      </c>
      <c r="N40">
        <f>IF($F40=0,$J40,IF(NOT($H40),INDEX(F_Eletkorok!$F$4:$F$14,MATCH(MIN($B40+1,F_Eletkorok!$J$9),F_Eletkorok!$A$4:$A$14,0)),INDEX(F_Eletkorok!$F$4:$F$14,MATCH(MIN($B40+1,F_Eletkorok!$J$10),F_Eletkorok!$A$4:$A$14,0))))</f>
        <v>2008</v>
      </c>
    </row>
    <row r="41" spans="1:14" ht="15" customHeight="1" x14ac:dyDescent="0.25">
      <c r="A41" s="7">
        <v>40</v>
      </c>
      <c r="B41" s="115">
        <v>10</v>
      </c>
      <c r="C41" s="115">
        <v>6</v>
      </c>
      <c r="D41" s="119" t="s">
        <v>213</v>
      </c>
      <c r="E41" s="98" t="s">
        <v>214</v>
      </c>
      <c r="F41" s="113">
        <v>0.2</v>
      </c>
      <c r="G41" s="114" t="b">
        <v>0</v>
      </c>
      <c r="H41" s="113" t="b">
        <f>IF(ISBLANK($B41),"",$B41&gt;=F_Eletkorok!$I$10)</f>
        <v>1</v>
      </c>
      <c r="I41">
        <f>INDEX(F_Eletkorok!$E$4:$E$14,MATCH($B41,F_Eletkorok!$A$4:$A$14,0))</f>
        <v>2013</v>
      </c>
      <c r="J41">
        <f>INDEX(F_Eletkorok!$F$4:$F$14,MATCH($B41,F_Eletkorok!$A$4:$A$14,0))</f>
        <v>2008</v>
      </c>
      <c r="K41">
        <f>INDEX(F_Letszamok!$C$2:$C$10,MATCH($C41,F_Letszamok!$A$2:$A$10,0))</f>
        <v>8</v>
      </c>
      <c r="L41">
        <f>INDEX(F_Letszamok!$D$2:$D$10,MATCH($C41,F_Letszamok!$A$2:$A$10,0))</f>
        <v>24</v>
      </c>
      <c r="M41">
        <f>IF($F41=0,$I41 + IF(AND($G41,F_Eletkorok!$I$4=F_Eletkorok!$I$7),1,0),IF(NOT($H41),INDEX(F_Eletkorok!$E$4:$E$14,MATCH(MAX($B41-1,F_Eletkorok!$I$9),F_Eletkorok!$A$4:$A$14,0)),INDEX(F_Eletkorok!$E$4:$E$14,MATCH(MAX($B41-1,F_Eletkorok!$I$10),F_Eletkorok!$A$4:$A$14,0))))</f>
        <v>2017</v>
      </c>
      <c r="N41">
        <f>IF($F41=0,$J41,IF(NOT($H41),INDEX(F_Eletkorok!$F$4:$F$14,MATCH(MIN($B41+1,F_Eletkorok!$J$9),F_Eletkorok!$A$4:$A$14,0)),INDEX(F_Eletkorok!$F$4:$F$14,MATCH(MIN($B41+1,F_Eletkorok!$J$10),F_Eletkorok!$A$4:$A$14,0))))</f>
        <v>1926</v>
      </c>
    </row>
    <row r="42" spans="1:14" ht="15" customHeight="1" x14ac:dyDescent="0.25">
      <c r="A42" s="7">
        <v>41</v>
      </c>
      <c r="B42" s="115">
        <v>9</v>
      </c>
      <c r="C42" s="115">
        <v>3</v>
      </c>
      <c r="D42" s="120" t="s">
        <v>219</v>
      </c>
      <c r="E42" s="99" t="s">
        <v>220</v>
      </c>
      <c r="F42" s="113">
        <v>0</v>
      </c>
      <c r="G42" s="114" t="b">
        <v>0</v>
      </c>
      <c r="H42" s="113" t="b">
        <f>IF(ISBLANK($B42),"",$B42&gt;=F_Eletkorok!$I$10)</f>
        <v>1</v>
      </c>
      <c r="I42">
        <f>INDEX(F_Eletkorok!$E$4:$E$14,MATCH($B42,F_Eletkorok!$A$4:$A$14,0))</f>
        <v>2017</v>
      </c>
      <c r="J42">
        <f>INDEX(F_Eletkorok!$F$4:$F$14,MATCH($B42,F_Eletkorok!$A$4:$A$14,0))</f>
        <v>2008</v>
      </c>
      <c r="K42">
        <f>INDEX(F_Letszamok!$C$2:$C$10,MATCH($C42,F_Letszamok!$A$2:$A$10,0))</f>
        <v>3</v>
      </c>
      <c r="L42">
        <f>INDEX(F_Letszamok!$D$2:$D$10,MATCH($C42,F_Letszamok!$A$2:$A$10,0))</f>
        <v>5</v>
      </c>
      <c r="M42">
        <f>IF($F42=0,$I42 + IF(AND($G42,F_Eletkorok!$I$4=F_Eletkorok!$I$7),1,0),IF(NOT($H42),INDEX(F_Eletkorok!$E$4:$E$14,MATCH(MAX($B42-1,F_Eletkorok!$I$9),F_Eletkorok!$A$4:$A$14,0)),INDEX(F_Eletkorok!$E$4:$E$14,MATCH(MAX($B42-1,F_Eletkorok!$I$10),F_Eletkorok!$A$4:$A$14,0))))</f>
        <v>2017</v>
      </c>
      <c r="N42">
        <f>IF($F42=0,$J42,IF(NOT($H42),INDEX(F_Eletkorok!$F$4:$F$14,MATCH(MIN($B42+1,F_Eletkorok!$J$9),F_Eletkorok!$A$4:$A$14,0)),INDEX(F_Eletkorok!$F$4:$F$14,MATCH(MIN($B42+1,F_Eletkorok!$J$10),F_Eletkorok!$A$4:$A$14,0))))</f>
        <v>2008</v>
      </c>
    </row>
    <row r="43" spans="1:14" ht="15" customHeight="1" x14ac:dyDescent="0.25">
      <c r="A43" s="7">
        <v>42</v>
      </c>
      <c r="B43" s="115">
        <v>10</v>
      </c>
      <c r="C43" s="115">
        <v>3</v>
      </c>
      <c r="D43" s="120" t="s">
        <v>223</v>
      </c>
      <c r="E43" s="99" t="s">
        <v>224</v>
      </c>
      <c r="F43" s="113">
        <v>0.25</v>
      </c>
      <c r="G43" s="114" t="b">
        <v>0</v>
      </c>
      <c r="H43" s="113" t="b">
        <f>IF(ISBLANK($B43),"",$B43&gt;=F_Eletkorok!$I$10)</f>
        <v>1</v>
      </c>
      <c r="I43">
        <f>INDEX(F_Eletkorok!$E$4:$E$14,MATCH($B43,F_Eletkorok!$A$4:$A$14,0))</f>
        <v>2013</v>
      </c>
      <c r="J43">
        <f>INDEX(F_Eletkorok!$F$4:$F$14,MATCH($B43,F_Eletkorok!$A$4:$A$14,0))</f>
        <v>2008</v>
      </c>
      <c r="K43">
        <f>INDEX(F_Letszamok!$C$2:$C$10,MATCH($C43,F_Letszamok!$A$2:$A$10,0))</f>
        <v>3</v>
      </c>
      <c r="L43">
        <f>INDEX(F_Letszamok!$D$2:$D$10,MATCH($C43,F_Letszamok!$A$2:$A$10,0))</f>
        <v>5</v>
      </c>
      <c r="M43">
        <f>IF($F43=0,$I43 + IF(AND($G43,F_Eletkorok!$I$4=F_Eletkorok!$I$7),1,0),IF(NOT($H43),INDEX(F_Eletkorok!$E$4:$E$14,MATCH(MAX($B43-1,F_Eletkorok!$I$9),F_Eletkorok!$A$4:$A$14,0)),INDEX(F_Eletkorok!$E$4:$E$14,MATCH(MAX($B43-1,F_Eletkorok!$I$10),F_Eletkorok!$A$4:$A$14,0))))</f>
        <v>2017</v>
      </c>
      <c r="N43">
        <f>IF($F43=0,$J43,IF(NOT($H43),INDEX(F_Eletkorok!$F$4:$F$14,MATCH(MIN($B43+1,F_Eletkorok!$J$9),F_Eletkorok!$A$4:$A$14,0)),INDEX(F_Eletkorok!$F$4:$F$14,MATCH(MIN($B43+1,F_Eletkorok!$J$10),F_Eletkorok!$A$4:$A$14,0))))</f>
        <v>1926</v>
      </c>
    </row>
    <row r="44" spans="1:14" ht="15" customHeight="1" x14ac:dyDescent="0.25">
      <c r="A44" s="7">
        <v>43</v>
      </c>
      <c r="B44" s="115">
        <v>8</v>
      </c>
      <c r="C44" s="115">
        <v>3</v>
      </c>
      <c r="D44" s="120" t="s">
        <v>215</v>
      </c>
      <c r="E44" s="99" t="s">
        <v>216</v>
      </c>
      <c r="F44" s="113">
        <v>0</v>
      </c>
      <c r="G44" s="114" t="b">
        <v>0</v>
      </c>
      <c r="H44" s="113" t="b">
        <f>IF(ISBLANK($B44),"",$B44&gt;=F_Eletkorok!$I$10)</f>
        <v>1</v>
      </c>
      <c r="I44">
        <f>INDEX(F_Eletkorok!$E$4:$E$14,MATCH($B44,F_Eletkorok!$A$4:$A$14,0))</f>
        <v>2019</v>
      </c>
      <c r="J44">
        <f>INDEX(F_Eletkorok!$F$4:$F$14,MATCH($B44,F_Eletkorok!$A$4:$A$14,0))</f>
        <v>2011</v>
      </c>
      <c r="K44">
        <f>INDEX(F_Letszamok!$C$2:$C$10,MATCH($C44,F_Letszamok!$A$2:$A$10,0))</f>
        <v>3</v>
      </c>
      <c r="L44">
        <f>INDEX(F_Letszamok!$D$2:$D$10,MATCH($C44,F_Letszamok!$A$2:$A$10,0))</f>
        <v>5</v>
      </c>
      <c r="M44">
        <f>IF($F44=0,$I44 + IF(AND($G44,F_Eletkorok!$I$4=F_Eletkorok!$I$7),1,0),IF(NOT($H44),INDEX(F_Eletkorok!$E$4:$E$14,MATCH(MAX($B44-1,F_Eletkorok!$I$9),F_Eletkorok!$A$4:$A$14,0)),INDEX(F_Eletkorok!$E$4:$E$14,MATCH(MAX($B44-1,F_Eletkorok!$I$10),F_Eletkorok!$A$4:$A$14,0))))</f>
        <v>2019</v>
      </c>
      <c r="N44">
        <f>IF($F44=0,$J44,IF(NOT($H44),INDEX(F_Eletkorok!$F$4:$F$14,MATCH(MIN($B44+1,F_Eletkorok!$J$9),F_Eletkorok!$A$4:$A$14,0)),INDEX(F_Eletkorok!$F$4:$F$14,MATCH(MIN($B44+1,F_Eletkorok!$J$10),F_Eletkorok!$A$4:$A$14,0))))</f>
        <v>2011</v>
      </c>
    </row>
    <row r="45" spans="1:14" ht="15" customHeight="1" x14ac:dyDescent="0.25">
      <c r="A45" s="7">
        <v>44</v>
      </c>
      <c r="B45" s="115">
        <v>3</v>
      </c>
      <c r="C45" s="115">
        <v>6</v>
      </c>
      <c r="D45" s="121" t="s">
        <v>135</v>
      </c>
      <c r="E45" s="100" t="s">
        <v>136</v>
      </c>
      <c r="F45" s="113">
        <v>0</v>
      </c>
      <c r="G45" s="114" t="b">
        <v>0</v>
      </c>
      <c r="H45" s="113" t="b">
        <f>IF(ISBLANK($B45),"",$B45&gt;=F_Eletkorok!$I$10)</f>
        <v>0</v>
      </c>
      <c r="I45">
        <f>INDEX(F_Eletkorok!$E$4:$E$14,MATCH($B45,F_Eletkorok!$A$4:$A$14,0))</f>
        <v>2018</v>
      </c>
      <c r="J45">
        <f>INDEX(F_Eletkorok!$F$4:$F$14,MATCH($B45,F_Eletkorok!$A$4:$A$14,0))</f>
        <v>2013</v>
      </c>
      <c r="K45">
        <f>INDEX(F_Letszamok!$C$2:$C$10,MATCH($C45,F_Letszamok!$A$2:$A$10,0))</f>
        <v>8</v>
      </c>
      <c r="L45">
        <f>INDEX(F_Letszamok!$D$2:$D$10,MATCH($C45,F_Letszamok!$A$2:$A$10,0))</f>
        <v>24</v>
      </c>
      <c r="M45">
        <f>IF($F45=0,$I45 + IF(AND($G45,F_Eletkorok!$I$4=F_Eletkorok!$I$7),1,0),IF(NOT($H45),INDEX(F_Eletkorok!$E$4:$E$14,MATCH(MAX($B45-1,F_Eletkorok!$I$9),F_Eletkorok!$A$4:$A$14,0)),INDEX(F_Eletkorok!$E$4:$E$14,MATCH(MAX($B45-1,F_Eletkorok!$I$10),F_Eletkorok!$A$4:$A$14,0))))</f>
        <v>2018</v>
      </c>
      <c r="N45">
        <f>IF($F45=0,$J45,IF(NOT($H45),INDEX(F_Eletkorok!$F$4:$F$14,MATCH(MIN($B45+1,F_Eletkorok!$J$9),F_Eletkorok!$A$4:$A$14,0)),INDEX(F_Eletkorok!$F$4:$F$14,MATCH(MIN($B45+1,F_Eletkorok!$J$10),F_Eletkorok!$A$4:$A$14,0))))</f>
        <v>2013</v>
      </c>
    </row>
    <row r="46" spans="1:14" ht="15" customHeight="1" x14ac:dyDescent="0.25">
      <c r="A46" s="7">
        <v>45</v>
      </c>
      <c r="B46" s="115">
        <v>3</v>
      </c>
      <c r="C46" s="115">
        <v>3</v>
      </c>
      <c r="D46" s="121" t="s">
        <v>133</v>
      </c>
      <c r="E46" s="100" t="s">
        <v>134</v>
      </c>
      <c r="F46" s="113">
        <v>0</v>
      </c>
      <c r="G46" s="114" t="b">
        <v>0</v>
      </c>
      <c r="H46" s="113" t="b">
        <f>IF(ISBLANK($B46),"",$B46&gt;=F_Eletkorok!$I$10)</f>
        <v>0</v>
      </c>
      <c r="I46">
        <f>INDEX(F_Eletkorok!$E$4:$E$14,MATCH($B46,F_Eletkorok!$A$4:$A$14,0))</f>
        <v>2018</v>
      </c>
      <c r="J46">
        <f>INDEX(F_Eletkorok!$F$4:$F$14,MATCH($B46,F_Eletkorok!$A$4:$A$14,0))</f>
        <v>2013</v>
      </c>
      <c r="K46">
        <f>INDEX(F_Letszamok!$C$2:$C$10,MATCH($C46,F_Letszamok!$A$2:$A$10,0))</f>
        <v>3</v>
      </c>
      <c r="L46">
        <f>INDEX(F_Letszamok!$D$2:$D$10,MATCH($C46,F_Letszamok!$A$2:$A$10,0))</f>
        <v>5</v>
      </c>
      <c r="M46">
        <f>IF($F46=0,$I46 + IF(AND($G46,F_Eletkorok!$I$4=F_Eletkorok!$I$7),1,0),IF(NOT($H46),INDEX(F_Eletkorok!$E$4:$E$14,MATCH(MAX($B46-1,F_Eletkorok!$I$9),F_Eletkorok!$A$4:$A$14,0)),INDEX(F_Eletkorok!$E$4:$E$14,MATCH(MAX($B46-1,F_Eletkorok!$I$10),F_Eletkorok!$A$4:$A$14,0))))</f>
        <v>2018</v>
      </c>
      <c r="N46">
        <f>IF($F46=0,$J46,IF(NOT($H46),INDEX(F_Eletkorok!$F$4:$F$14,MATCH(MIN($B46+1,F_Eletkorok!$J$9),F_Eletkorok!$A$4:$A$14,0)),INDEX(F_Eletkorok!$F$4:$F$14,MATCH(MIN($B46+1,F_Eletkorok!$J$10),F_Eletkorok!$A$4:$A$14,0))))</f>
        <v>2013</v>
      </c>
    </row>
    <row r="47" spans="1:14" ht="15" customHeight="1" x14ac:dyDescent="0.25">
      <c r="A47" s="7">
        <v>46</v>
      </c>
      <c r="B47" s="115">
        <v>3</v>
      </c>
      <c r="C47" s="115">
        <v>2</v>
      </c>
      <c r="D47" s="121" t="s">
        <v>45</v>
      </c>
      <c r="E47" s="100" t="s">
        <v>46</v>
      </c>
      <c r="F47" s="113">
        <v>0</v>
      </c>
      <c r="G47" s="114" t="b">
        <v>0</v>
      </c>
      <c r="H47" s="113" t="b">
        <f>IF(ISBLANK($B47),"",$B47&gt;=F_Eletkorok!$I$10)</f>
        <v>0</v>
      </c>
      <c r="I47">
        <f>INDEX(F_Eletkorok!$E$4:$E$14,MATCH($B47,F_Eletkorok!$A$4:$A$14,0))</f>
        <v>2018</v>
      </c>
      <c r="J47">
        <f>INDEX(F_Eletkorok!$F$4:$F$14,MATCH($B47,F_Eletkorok!$A$4:$A$14,0))</f>
        <v>2013</v>
      </c>
      <c r="K47">
        <f>INDEX(F_Letszamok!$C$2:$C$10,MATCH($C47,F_Letszamok!$A$2:$A$10,0))</f>
        <v>2</v>
      </c>
      <c r="L47">
        <f>INDEX(F_Letszamok!$D$2:$D$10,MATCH($C47,F_Letszamok!$A$2:$A$10,0))</f>
        <v>2</v>
      </c>
      <c r="M47">
        <f>IF($F47=0,$I47 + IF(AND($G47,F_Eletkorok!$I$4=F_Eletkorok!$I$7),1,0),IF(NOT($H47),INDEX(F_Eletkorok!$E$4:$E$14,MATCH(MAX($B47-1,F_Eletkorok!$I$9),F_Eletkorok!$A$4:$A$14,0)),INDEX(F_Eletkorok!$E$4:$E$14,MATCH(MAX($B47-1,F_Eletkorok!$I$10),F_Eletkorok!$A$4:$A$14,0))))</f>
        <v>2018</v>
      </c>
      <c r="N47">
        <f>IF($F47=0,$J47,IF(NOT($H47),INDEX(F_Eletkorok!$F$4:$F$14,MATCH(MIN($B47+1,F_Eletkorok!$J$9),F_Eletkorok!$A$4:$A$14,0)),INDEX(F_Eletkorok!$F$4:$F$14,MATCH(MIN($B47+1,F_Eletkorok!$J$10),F_Eletkorok!$A$4:$A$14,0))))</f>
        <v>2013</v>
      </c>
    </row>
    <row r="48" spans="1:14" ht="15" customHeight="1" x14ac:dyDescent="0.25">
      <c r="A48" s="7">
        <v>47</v>
      </c>
      <c r="B48" s="115">
        <v>3</v>
      </c>
      <c r="C48" s="115">
        <v>5</v>
      </c>
      <c r="D48" s="121" t="s">
        <v>49</v>
      </c>
      <c r="E48" s="100" t="s">
        <v>50</v>
      </c>
      <c r="F48" s="113">
        <v>0.2</v>
      </c>
      <c r="G48" s="114" t="b">
        <v>0</v>
      </c>
      <c r="H48" s="113" t="b">
        <f>IF(ISBLANK($B48),"",$B48&gt;=F_Eletkorok!$I$10)</f>
        <v>0</v>
      </c>
      <c r="I48">
        <f>INDEX(F_Eletkorok!$E$4:$E$14,MATCH($B48,F_Eletkorok!$A$4:$A$14,0))</f>
        <v>2018</v>
      </c>
      <c r="J48">
        <f>INDEX(F_Eletkorok!$F$4:$F$14,MATCH($B48,F_Eletkorok!$A$4:$A$14,0))</f>
        <v>2013</v>
      </c>
      <c r="K48">
        <f>INDEX(F_Letszamok!$C$2:$C$10,MATCH($C48,F_Letszamok!$A$2:$A$10,0))</f>
        <v>16</v>
      </c>
      <c r="L48">
        <f>INDEX(F_Letszamok!$D$2:$D$10,MATCH($C48,F_Letszamok!$A$2:$A$10,0))</f>
        <v>24</v>
      </c>
      <c r="M48">
        <f>IF($F48=0,$I48 + IF(AND($G48,F_Eletkorok!$I$4=F_Eletkorok!$I$7),1,0),IF(NOT($H48),INDEX(F_Eletkorok!$E$4:$E$14,MATCH(MAX($B48-1,F_Eletkorok!$I$9),F_Eletkorok!$A$4:$A$14,0)),INDEX(F_Eletkorok!$E$4:$E$14,MATCH(MAX($B48-1,F_Eletkorok!$I$10),F_Eletkorok!$A$4:$A$14,0))))</f>
        <v>2021</v>
      </c>
      <c r="N48">
        <f>IF($F48=0,$J48,IF(NOT($H48),INDEX(F_Eletkorok!$F$4:$F$14,MATCH(MIN($B48+1,F_Eletkorok!$J$9),F_Eletkorok!$A$4:$A$14,0)),INDEX(F_Eletkorok!$F$4:$F$14,MATCH(MIN($B48+1,F_Eletkorok!$J$10),F_Eletkorok!$A$4:$A$14,0))))</f>
        <v>2011</v>
      </c>
    </row>
    <row r="49" spans="1:14" ht="15" customHeight="1" x14ac:dyDescent="0.25">
      <c r="A49" s="7">
        <v>48</v>
      </c>
      <c r="B49" s="115">
        <v>3</v>
      </c>
      <c r="C49" s="115">
        <v>4</v>
      </c>
      <c r="D49" s="121" t="s">
        <v>47</v>
      </c>
      <c r="E49" s="100" t="s">
        <v>48</v>
      </c>
      <c r="F49" s="113">
        <v>0.2</v>
      </c>
      <c r="G49" s="114" t="b">
        <v>0</v>
      </c>
      <c r="H49" s="113" t="b">
        <f>IF(ISBLANK($B49),"",$B49&gt;=F_Eletkorok!$I$10)</f>
        <v>0</v>
      </c>
      <c r="I49">
        <f>INDEX(F_Eletkorok!$E$4:$E$14,MATCH($B49,F_Eletkorok!$A$4:$A$14,0))</f>
        <v>2018</v>
      </c>
      <c r="J49">
        <f>INDEX(F_Eletkorok!$F$4:$F$14,MATCH($B49,F_Eletkorok!$A$4:$A$14,0))</f>
        <v>2013</v>
      </c>
      <c r="K49">
        <f>INDEX(F_Letszamok!$C$2:$C$10,MATCH($C49,F_Letszamok!$A$2:$A$10,0))</f>
        <v>4</v>
      </c>
      <c r="L49">
        <f>INDEX(F_Letszamok!$D$2:$D$10,MATCH($C49,F_Letszamok!$A$2:$A$10,0))</f>
        <v>15</v>
      </c>
      <c r="M49">
        <f>IF($F49=0,$I49 + IF(AND($G49,F_Eletkorok!$I$4=F_Eletkorok!$I$7),1,0),IF(NOT($H49),INDEX(F_Eletkorok!$E$4:$E$14,MATCH(MAX($B49-1,F_Eletkorok!$I$9),F_Eletkorok!$A$4:$A$14,0)),INDEX(F_Eletkorok!$E$4:$E$14,MATCH(MAX($B49-1,F_Eletkorok!$I$10),F_Eletkorok!$A$4:$A$14,0))))</f>
        <v>2021</v>
      </c>
      <c r="N49">
        <f>IF($F49=0,$J49,IF(NOT($H49),INDEX(F_Eletkorok!$F$4:$F$14,MATCH(MIN($B49+1,F_Eletkorok!$J$9),F_Eletkorok!$A$4:$A$14,0)),INDEX(F_Eletkorok!$F$4:$F$14,MATCH(MIN($B49+1,F_Eletkorok!$J$10),F_Eletkorok!$A$4:$A$14,0))))</f>
        <v>2011</v>
      </c>
    </row>
    <row r="50" spans="1:14" ht="15" customHeight="1" x14ac:dyDescent="0.25">
      <c r="A50" s="7">
        <v>49</v>
      </c>
      <c r="B50" s="115">
        <v>3</v>
      </c>
      <c r="C50" s="115">
        <v>1</v>
      </c>
      <c r="D50" s="121" t="s">
        <v>131</v>
      </c>
      <c r="E50" s="100" t="s">
        <v>132</v>
      </c>
      <c r="F50" s="113">
        <v>0</v>
      </c>
      <c r="G50" s="114" t="b">
        <v>0</v>
      </c>
      <c r="H50" s="113" t="b">
        <f>IF(ISBLANK($B50),"",$B50&gt;=F_Eletkorok!$I$10)</f>
        <v>0</v>
      </c>
      <c r="I50">
        <f>INDEX(F_Eletkorok!$E$4:$E$14,MATCH($B50,F_Eletkorok!$A$4:$A$14,0))</f>
        <v>2018</v>
      </c>
      <c r="J50">
        <f>INDEX(F_Eletkorok!$F$4:$F$14,MATCH($B50,F_Eletkorok!$A$4:$A$14,0))</f>
        <v>2013</v>
      </c>
      <c r="K50">
        <f>INDEX(F_Letszamok!$C$2:$C$10,MATCH($C50,F_Letszamok!$A$2:$A$10,0))</f>
        <v>1</v>
      </c>
      <c r="L50">
        <f>INDEX(F_Letszamok!$D$2:$D$10,MATCH($C50,F_Letszamok!$A$2:$A$10,0))</f>
        <v>1</v>
      </c>
      <c r="M50">
        <f>IF($F50=0,$I50 + IF(AND($G50,F_Eletkorok!$I$4=F_Eletkorok!$I$7),1,0),IF(NOT($H50),INDEX(F_Eletkorok!$E$4:$E$14,MATCH(MAX($B50-1,F_Eletkorok!$I$9),F_Eletkorok!$A$4:$A$14,0)),INDEX(F_Eletkorok!$E$4:$E$14,MATCH(MAX($B50-1,F_Eletkorok!$I$10),F_Eletkorok!$A$4:$A$14,0))))</f>
        <v>2018</v>
      </c>
      <c r="N50">
        <f>IF($F50=0,$J50,IF(NOT($H50),INDEX(F_Eletkorok!$F$4:$F$14,MATCH(MIN($B50+1,F_Eletkorok!$J$9),F_Eletkorok!$A$4:$A$14,0)),INDEX(F_Eletkorok!$F$4:$F$14,MATCH(MIN($B50+1,F_Eletkorok!$J$10),F_Eletkorok!$A$4:$A$14,0))))</f>
        <v>2013</v>
      </c>
    </row>
    <row r="51" spans="1:14" ht="15" customHeight="1" x14ac:dyDescent="0.25">
      <c r="A51" s="7">
        <v>50</v>
      </c>
      <c r="B51" s="115">
        <v>3</v>
      </c>
      <c r="C51" s="115">
        <v>2</v>
      </c>
      <c r="D51" s="121" t="s">
        <v>51</v>
      </c>
      <c r="E51" s="100" t="s">
        <v>52</v>
      </c>
      <c r="F51" s="113">
        <v>0</v>
      </c>
      <c r="G51" s="114" t="b">
        <v>0</v>
      </c>
      <c r="H51" s="113" t="b">
        <f>IF(ISBLANK($B51),"",$B51&gt;=F_Eletkorok!$I$10)</f>
        <v>0</v>
      </c>
      <c r="I51">
        <f>INDEX(F_Eletkorok!$E$4:$E$14,MATCH($B51,F_Eletkorok!$A$4:$A$14,0))</f>
        <v>2018</v>
      </c>
      <c r="J51">
        <f>INDEX(F_Eletkorok!$F$4:$F$14,MATCH($B51,F_Eletkorok!$A$4:$A$14,0))</f>
        <v>2013</v>
      </c>
      <c r="K51">
        <f>INDEX(F_Letszamok!$C$2:$C$10,MATCH($C51,F_Letszamok!$A$2:$A$10,0))</f>
        <v>2</v>
      </c>
      <c r="L51">
        <f>INDEX(F_Letszamok!$D$2:$D$10,MATCH($C51,F_Letszamok!$A$2:$A$10,0))</f>
        <v>2</v>
      </c>
      <c r="M51">
        <f>IF($F51=0,$I51 + IF(AND($G51,F_Eletkorok!$I$4=F_Eletkorok!$I$7),1,0),IF(NOT($H51),INDEX(F_Eletkorok!$E$4:$E$14,MATCH(MAX($B51-1,F_Eletkorok!$I$9),F_Eletkorok!$A$4:$A$14,0)),INDEX(F_Eletkorok!$E$4:$E$14,MATCH(MAX($B51-1,F_Eletkorok!$I$10),F_Eletkorok!$A$4:$A$14,0))))</f>
        <v>2018</v>
      </c>
      <c r="N51">
        <f>IF($F51=0,$J51,IF(NOT($H51),INDEX(F_Eletkorok!$F$4:$F$14,MATCH(MIN($B51+1,F_Eletkorok!$J$9),F_Eletkorok!$A$4:$A$14,0)),INDEX(F_Eletkorok!$F$4:$F$14,MATCH(MIN($B51+1,F_Eletkorok!$J$10),F_Eletkorok!$A$4:$A$14,0))))</f>
        <v>2013</v>
      </c>
    </row>
    <row r="52" spans="1:14" ht="15" customHeight="1" x14ac:dyDescent="0.25">
      <c r="A52" s="7">
        <v>51</v>
      </c>
      <c r="B52" s="115">
        <v>3</v>
      </c>
      <c r="C52" s="115">
        <v>8</v>
      </c>
      <c r="D52" s="121" t="s">
        <v>55</v>
      </c>
      <c r="E52" s="100" t="s">
        <v>56</v>
      </c>
      <c r="F52" s="113">
        <v>0.2</v>
      </c>
      <c r="G52" s="114" t="b">
        <v>0</v>
      </c>
      <c r="H52" s="113" t="b">
        <f>IF(ISBLANK($B52),"",$B52&gt;=F_Eletkorok!$I$10)</f>
        <v>0</v>
      </c>
      <c r="I52">
        <f>INDEX(F_Eletkorok!$E$4:$E$14,MATCH($B52,F_Eletkorok!$A$4:$A$14,0))</f>
        <v>2018</v>
      </c>
      <c r="J52">
        <f>INDEX(F_Eletkorok!$F$4:$F$14,MATCH($B52,F_Eletkorok!$A$4:$A$14,0))</f>
        <v>2013</v>
      </c>
      <c r="K52">
        <f>INDEX(F_Letszamok!$C$2:$C$10,MATCH($C52,F_Letszamok!$A$2:$A$10,0))</f>
        <v>17</v>
      </c>
      <c r="L52">
        <f>INDEX(F_Letszamok!$D$2:$D$10,MATCH($C52,F_Letszamok!$A$2:$A$10,0))</f>
        <v>24</v>
      </c>
      <c r="M52">
        <f>IF($F52=0,$I52 + IF(AND($G52,F_Eletkorok!$I$4=F_Eletkorok!$I$7),1,0),IF(NOT($H52),INDEX(F_Eletkorok!$E$4:$E$14,MATCH(MAX($B52-1,F_Eletkorok!$I$9),F_Eletkorok!$A$4:$A$14,0)),INDEX(F_Eletkorok!$E$4:$E$14,MATCH(MAX($B52-1,F_Eletkorok!$I$10),F_Eletkorok!$A$4:$A$14,0))))</f>
        <v>2021</v>
      </c>
      <c r="N52">
        <f>IF($F52=0,$J52,IF(NOT($H52),INDEX(F_Eletkorok!$F$4:$F$14,MATCH(MIN($B52+1,F_Eletkorok!$J$9),F_Eletkorok!$A$4:$A$14,0)),INDEX(F_Eletkorok!$F$4:$F$14,MATCH(MIN($B52+1,F_Eletkorok!$J$10),F_Eletkorok!$A$4:$A$14,0))))</f>
        <v>2011</v>
      </c>
    </row>
    <row r="53" spans="1:14" ht="15" customHeight="1" x14ac:dyDescent="0.25">
      <c r="A53" s="7">
        <v>52</v>
      </c>
      <c r="B53" s="115">
        <v>3</v>
      </c>
      <c r="C53" s="115">
        <v>7</v>
      </c>
      <c r="D53" s="121" t="s">
        <v>53</v>
      </c>
      <c r="E53" s="100" t="s">
        <v>54</v>
      </c>
      <c r="F53" s="113">
        <v>0.2</v>
      </c>
      <c r="G53" s="114" t="b">
        <v>0</v>
      </c>
      <c r="H53" s="113" t="b">
        <f>IF(ISBLANK($B53),"",$B53&gt;=F_Eletkorok!$I$10)</f>
        <v>0</v>
      </c>
      <c r="I53">
        <f>INDEX(F_Eletkorok!$E$4:$E$14,MATCH($B53,F_Eletkorok!$A$4:$A$14,0))</f>
        <v>2018</v>
      </c>
      <c r="J53">
        <f>INDEX(F_Eletkorok!$F$4:$F$14,MATCH($B53,F_Eletkorok!$A$4:$A$14,0))</f>
        <v>2013</v>
      </c>
      <c r="K53">
        <f>INDEX(F_Letszamok!$C$2:$C$10,MATCH($C53,F_Letszamok!$A$2:$A$10,0))</f>
        <v>4</v>
      </c>
      <c r="L53">
        <f>INDEX(F_Letszamok!$D$2:$D$10,MATCH($C53,F_Letszamok!$A$2:$A$10,0))</f>
        <v>16</v>
      </c>
      <c r="M53">
        <f>IF($F53=0,$I53 + IF(AND($G53,F_Eletkorok!$I$4=F_Eletkorok!$I$7),1,0),IF(NOT($H53),INDEX(F_Eletkorok!$E$4:$E$14,MATCH(MAX($B53-1,F_Eletkorok!$I$9),F_Eletkorok!$A$4:$A$14,0)),INDEX(F_Eletkorok!$E$4:$E$14,MATCH(MAX($B53-1,F_Eletkorok!$I$10),F_Eletkorok!$A$4:$A$14,0))))</f>
        <v>2021</v>
      </c>
      <c r="N53">
        <f>IF($F53=0,$J53,IF(NOT($H53),INDEX(F_Eletkorok!$F$4:$F$14,MATCH(MIN($B53+1,F_Eletkorok!$J$9),F_Eletkorok!$A$4:$A$14,0)),INDEX(F_Eletkorok!$F$4:$F$14,MATCH(MIN($B53+1,F_Eletkorok!$J$10),F_Eletkorok!$A$4:$A$14,0))))</f>
        <v>2011</v>
      </c>
    </row>
    <row r="54" spans="1:14" ht="15" customHeight="1" x14ac:dyDescent="0.25">
      <c r="A54" s="7">
        <v>53</v>
      </c>
      <c r="B54" s="115">
        <v>3</v>
      </c>
      <c r="C54" s="115">
        <v>2</v>
      </c>
      <c r="D54" s="121" t="s">
        <v>57</v>
      </c>
      <c r="E54" s="100" t="s">
        <v>58</v>
      </c>
      <c r="F54" s="113">
        <v>0</v>
      </c>
      <c r="G54" s="114" t="b">
        <v>0</v>
      </c>
      <c r="H54" s="113" t="b">
        <f>IF(ISBLANK($B54),"",$B54&gt;=F_Eletkorok!$I$10)</f>
        <v>0</v>
      </c>
      <c r="I54">
        <f>INDEX(F_Eletkorok!$E$4:$E$14,MATCH($B54,F_Eletkorok!$A$4:$A$14,0))</f>
        <v>2018</v>
      </c>
      <c r="J54">
        <f>INDEX(F_Eletkorok!$F$4:$F$14,MATCH($B54,F_Eletkorok!$A$4:$A$14,0))</f>
        <v>2013</v>
      </c>
      <c r="K54">
        <f>INDEX(F_Letszamok!$C$2:$C$10,MATCH($C54,F_Letszamok!$A$2:$A$10,0))</f>
        <v>2</v>
      </c>
      <c r="L54">
        <f>INDEX(F_Letszamok!$D$2:$D$10,MATCH($C54,F_Letszamok!$A$2:$A$10,0))</f>
        <v>2</v>
      </c>
      <c r="M54">
        <f>IF($F54=0,$I54 + IF(AND($G54,F_Eletkorok!$I$4=F_Eletkorok!$I$7),1,0),IF(NOT($H54),INDEX(F_Eletkorok!$E$4:$E$14,MATCH(MAX($B54-1,F_Eletkorok!$I$9),F_Eletkorok!$A$4:$A$14,0)),INDEX(F_Eletkorok!$E$4:$E$14,MATCH(MAX($B54-1,F_Eletkorok!$I$10),F_Eletkorok!$A$4:$A$14,0))))</f>
        <v>2018</v>
      </c>
      <c r="N54">
        <f>IF($F54=0,$J54,IF(NOT($H54),INDEX(F_Eletkorok!$F$4:$F$14,MATCH(MIN($B54+1,F_Eletkorok!$J$9),F_Eletkorok!$A$4:$A$14,0)),INDEX(F_Eletkorok!$F$4:$F$14,MATCH(MIN($B54+1,F_Eletkorok!$J$10),F_Eletkorok!$A$4:$A$14,0))))</f>
        <v>2013</v>
      </c>
    </row>
    <row r="55" spans="1:14" ht="15" customHeight="1" x14ac:dyDescent="0.25">
      <c r="A55" s="7">
        <v>54</v>
      </c>
      <c r="B55" s="115">
        <v>3</v>
      </c>
      <c r="C55" s="115">
        <v>5</v>
      </c>
      <c r="D55" s="121" t="s">
        <v>61</v>
      </c>
      <c r="E55" s="100" t="s">
        <v>62</v>
      </c>
      <c r="F55" s="113">
        <v>0.2</v>
      </c>
      <c r="G55" s="114" t="b">
        <v>0</v>
      </c>
      <c r="H55" s="113" t="b">
        <f>IF(ISBLANK($B55),"",$B55&gt;=F_Eletkorok!$I$10)</f>
        <v>0</v>
      </c>
      <c r="I55">
        <f>INDEX(F_Eletkorok!$E$4:$E$14,MATCH($B55,F_Eletkorok!$A$4:$A$14,0))</f>
        <v>2018</v>
      </c>
      <c r="J55">
        <f>INDEX(F_Eletkorok!$F$4:$F$14,MATCH($B55,F_Eletkorok!$A$4:$A$14,0))</f>
        <v>2013</v>
      </c>
      <c r="K55">
        <f>INDEX(F_Letszamok!$C$2:$C$10,MATCH($C55,F_Letszamok!$A$2:$A$10,0))</f>
        <v>16</v>
      </c>
      <c r="L55">
        <f>INDEX(F_Letszamok!$D$2:$D$10,MATCH($C55,F_Letszamok!$A$2:$A$10,0))</f>
        <v>24</v>
      </c>
      <c r="M55">
        <f>IF($F55=0,$I55 + IF(AND($G55,F_Eletkorok!$I$4=F_Eletkorok!$I$7),1,0),IF(NOT($H55),INDEX(F_Eletkorok!$E$4:$E$14,MATCH(MAX($B55-1,F_Eletkorok!$I$9),F_Eletkorok!$A$4:$A$14,0)),INDEX(F_Eletkorok!$E$4:$E$14,MATCH(MAX($B55-1,F_Eletkorok!$I$10),F_Eletkorok!$A$4:$A$14,0))))</f>
        <v>2021</v>
      </c>
      <c r="N55">
        <f>IF($F55=0,$J55,IF(NOT($H55),INDEX(F_Eletkorok!$F$4:$F$14,MATCH(MIN($B55+1,F_Eletkorok!$J$9),F_Eletkorok!$A$4:$A$14,0)),INDEX(F_Eletkorok!$F$4:$F$14,MATCH(MIN($B55+1,F_Eletkorok!$J$10),F_Eletkorok!$A$4:$A$14,0))))</f>
        <v>2011</v>
      </c>
    </row>
    <row r="56" spans="1:14" ht="15" customHeight="1" x14ac:dyDescent="0.25">
      <c r="A56" s="7">
        <v>55</v>
      </c>
      <c r="B56" s="115">
        <v>3</v>
      </c>
      <c r="C56" s="115">
        <v>4</v>
      </c>
      <c r="D56" s="121" t="s">
        <v>59</v>
      </c>
      <c r="E56" s="100" t="s">
        <v>60</v>
      </c>
      <c r="F56" s="113">
        <v>0.2</v>
      </c>
      <c r="G56" s="114" t="b">
        <v>0</v>
      </c>
      <c r="H56" s="113" t="b">
        <f>IF(ISBLANK($B56),"",$B56&gt;=F_Eletkorok!$I$10)</f>
        <v>0</v>
      </c>
      <c r="I56">
        <f>INDEX(F_Eletkorok!$E$4:$E$14,MATCH($B56,F_Eletkorok!$A$4:$A$14,0))</f>
        <v>2018</v>
      </c>
      <c r="J56">
        <f>INDEX(F_Eletkorok!$F$4:$F$14,MATCH($B56,F_Eletkorok!$A$4:$A$14,0))</f>
        <v>2013</v>
      </c>
      <c r="K56">
        <f>INDEX(F_Letszamok!$C$2:$C$10,MATCH($C56,F_Letszamok!$A$2:$A$10,0))</f>
        <v>4</v>
      </c>
      <c r="L56">
        <f>INDEX(F_Letszamok!$D$2:$D$10,MATCH($C56,F_Letszamok!$A$2:$A$10,0))</f>
        <v>15</v>
      </c>
      <c r="M56">
        <f>IF($F56=0,$I56 + IF(AND($G56,F_Eletkorok!$I$4=F_Eletkorok!$I$7),1,0),IF(NOT($H56),INDEX(F_Eletkorok!$E$4:$E$14,MATCH(MAX($B56-1,F_Eletkorok!$I$9),F_Eletkorok!$A$4:$A$14,0)),INDEX(F_Eletkorok!$E$4:$E$14,MATCH(MAX($B56-1,F_Eletkorok!$I$10),F_Eletkorok!$A$4:$A$14,0))))</f>
        <v>2021</v>
      </c>
      <c r="N56">
        <f>IF($F56=0,$J56,IF(NOT($H56),INDEX(F_Eletkorok!$F$4:$F$14,MATCH(MIN($B56+1,F_Eletkorok!$J$9),F_Eletkorok!$A$4:$A$14,0)),INDEX(F_Eletkorok!$F$4:$F$14,MATCH(MIN($B56+1,F_Eletkorok!$J$10),F_Eletkorok!$A$4:$A$14,0))))</f>
        <v>2011</v>
      </c>
    </row>
    <row r="57" spans="1:14" ht="15" customHeight="1" x14ac:dyDescent="0.25">
      <c r="A57" s="7">
        <v>56</v>
      </c>
      <c r="B57" s="115">
        <v>6</v>
      </c>
      <c r="C57" s="115">
        <v>6</v>
      </c>
      <c r="D57" s="118" t="s">
        <v>185</v>
      </c>
      <c r="E57" s="97" t="s">
        <v>186</v>
      </c>
      <c r="F57" s="113">
        <v>0</v>
      </c>
      <c r="G57" s="114" t="b">
        <v>0</v>
      </c>
      <c r="H57" s="113" t="b">
        <f>IF(ISBLANK($B57),"",$B57&gt;=F_Eletkorok!$I$10)</f>
        <v>0</v>
      </c>
      <c r="I57">
        <f>INDEX(F_Eletkorok!$E$4:$E$14,MATCH($B57,F_Eletkorok!$A$4:$A$14,0))</f>
        <v>2010</v>
      </c>
      <c r="J57">
        <f>INDEX(F_Eletkorok!$F$4:$F$14,MATCH($B57,F_Eletkorok!$A$4:$A$14,0))</f>
        <v>1925</v>
      </c>
      <c r="K57">
        <f>INDEX(F_Letszamok!$C$2:$C$10,MATCH($C57,F_Letszamok!$A$2:$A$10,0))</f>
        <v>8</v>
      </c>
      <c r="L57">
        <f>INDEX(F_Letszamok!$D$2:$D$10,MATCH($C57,F_Letszamok!$A$2:$A$10,0))</f>
        <v>24</v>
      </c>
      <c r="M57">
        <f>IF($F57=0,$I57 + IF(AND($G57,F_Eletkorok!$I$4=F_Eletkorok!$I$7),1,0),IF(NOT($H57),INDEX(F_Eletkorok!$E$4:$E$14,MATCH(MAX($B57-1,F_Eletkorok!$I$9),F_Eletkorok!$A$4:$A$14,0)),INDEX(F_Eletkorok!$E$4:$E$14,MATCH(MAX($B57-1,F_Eletkorok!$I$10),F_Eletkorok!$A$4:$A$14,0))))</f>
        <v>2010</v>
      </c>
      <c r="N57">
        <f>IF($F57=0,$J57,IF(NOT($H57),INDEX(F_Eletkorok!$F$4:$F$14,MATCH(MIN($B57+1,F_Eletkorok!$J$9),F_Eletkorok!$A$4:$A$14,0)),INDEX(F_Eletkorok!$F$4:$F$14,MATCH(MIN($B57+1,F_Eletkorok!$J$10),F_Eletkorok!$A$4:$A$14,0))))</f>
        <v>1925</v>
      </c>
    </row>
    <row r="58" spans="1:14" ht="15" customHeight="1" x14ac:dyDescent="0.25">
      <c r="A58" s="7">
        <v>57</v>
      </c>
      <c r="B58" s="115">
        <v>6</v>
      </c>
      <c r="C58" s="115">
        <v>6</v>
      </c>
      <c r="D58" s="118" t="s">
        <v>193</v>
      </c>
      <c r="E58" s="97" t="s">
        <v>194</v>
      </c>
      <c r="F58" s="113">
        <v>0</v>
      </c>
      <c r="G58" s="114" t="b">
        <v>0</v>
      </c>
      <c r="H58" s="113" t="b">
        <f>IF(ISBLANK($B58),"",$B58&gt;=F_Eletkorok!$I$10)</f>
        <v>0</v>
      </c>
      <c r="I58">
        <f>INDEX(F_Eletkorok!$E$4:$E$14,MATCH($B58,F_Eletkorok!$A$4:$A$14,0))</f>
        <v>2010</v>
      </c>
      <c r="J58">
        <f>INDEX(F_Eletkorok!$F$4:$F$14,MATCH($B58,F_Eletkorok!$A$4:$A$14,0))</f>
        <v>1925</v>
      </c>
      <c r="K58">
        <f>INDEX(F_Letszamok!$C$2:$C$10,MATCH($C58,F_Letszamok!$A$2:$A$10,0))</f>
        <v>8</v>
      </c>
      <c r="L58">
        <f>INDEX(F_Letszamok!$D$2:$D$10,MATCH($C58,F_Letszamok!$A$2:$A$10,0))</f>
        <v>24</v>
      </c>
      <c r="M58">
        <f>IF($F58=0,$I58 + IF(AND($G58,F_Eletkorok!$I$4=F_Eletkorok!$I$7),1,0),IF(NOT($H58),INDEX(F_Eletkorok!$E$4:$E$14,MATCH(MAX($B58-1,F_Eletkorok!$I$9),F_Eletkorok!$A$4:$A$14,0)),INDEX(F_Eletkorok!$E$4:$E$14,MATCH(MAX($B58-1,F_Eletkorok!$I$10),F_Eletkorok!$A$4:$A$14,0))))</f>
        <v>2010</v>
      </c>
      <c r="N58">
        <f>IF($F58=0,$J58,IF(NOT($H58),INDEX(F_Eletkorok!$F$4:$F$14,MATCH(MIN($B58+1,F_Eletkorok!$J$9),F_Eletkorok!$A$4:$A$14,0)),INDEX(F_Eletkorok!$F$4:$F$14,MATCH(MIN($B58+1,F_Eletkorok!$J$10),F_Eletkorok!$A$4:$A$14,0))))</f>
        <v>1925</v>
      </c>
    </row>
    <row r="59" spans="1:14" ht="15" customHeight="1" x14ac:dyDescent="0.25">
      <c r="A59" s="7">
        <v>58</v>
      </c>
      <c r="B59" s="115">
        <v>6</v>
      </c>
      <c r="C59" s="115">
        <v>6</v>
      </c>
      <c r="D59" s="118" t="s">
        <v>201</v>
      </c>
      <c r="E59" s="97" t="s">
        <v>202</v>
      </c>
      <c r="F59" s="113">
        <v>0</v>
      </c>
      <c r="G59" s="114" t="b">
        <v>0</v>
      </c>
      <c r="H59" s="113" t="b">
        <f>IF(ISBLANK($B59),"",$B59&gt;=F_Eletkorok!$I$10)</f>
        <v>0</v>
      </c>
      <c r="I59">
        <f>INDEX(F_Eletkorok!$E$4:$E$14,MATCH($B59,F_Eletkorok!$A$4:$A$14,0))</f>
        <v>2010</v>
      </c>
      <c r="J59">
        <f>INDEX(F_Eletkorok!$F$4:$F$14,MATCH($B59,F_Eletkorok!$A$4:$A$14,0))</f>
        <v>1925</v>
      </c>
      <c r="K59">
        <f>INDEX(F_Letszamok!$C$2:$C$10,MATCH($C59,F_Letszamok!$A$2:$A$10,0))</f>
        <v>8</v>
      </c>
      <c r="L59">
        <f>INDEX(F_Letszamok!$D$2:$D$10,MATCH($C59,F_Letszamok!$A$2:$A$10,0))</f>
        <v>24</v>
      </c>
      <c r="M59">
        <f>IF($F59=0,$I59 + IF(AND($G59,F_Eletkorok!$I$4=F_Eletkorok!$I$7),1,0),IF(NOT($H59),INDEX(F_Eletkorok!$E$4:$E$14,MATCH(MAX($B59-1,F_Eletkorok!$I$9),F_Eletkorok!$A$4:$A$14,0)),INDEX(F_Eletkorok!$E$4:$E$14,MATCH(MAX($B59-1,F_Eletkorok!$I$10),F_Eletkorok!$A$4:$A$14,0))))</f>
        <v>2010</v>
      </c>
      <c r="N59">
        <f>IF($F59=0,$J59,IF(NOT($H59),INDEX(F_Eletkorok!$F$4:$F$14,MATCH(MIN($B59+1,F_Eletkorok!$J$9),F_Eletkorok!$A$4:$A$14,0)),INDEX(F_Eletkorok!$F$4:$F$14,MATCH(MIN($B59+1,F_Eletkorok!$J$10),F_Eletkorok!$A$4:$A$14,0))))</f>
        <v>1925</v>
      </c>
    </row>
    <row r="60" spans="1:14" ht="15" customHeight="1" x14ac:dyDescent="0.25">
      <c r="A60" s="7">
        <v>59</v>
      </c>
      <c r="B60" s="115">
        <v>6</v>
      </c>
      <c r="C60" s="115">
        <v>3</v>
      </c>
      <c r="D60" s="118" t="s">
        <v>181</v>
      </c>
      <c r="E60" s="97" t="s">
        <v>182</v>
      </c>
      <c r="F60" s="113">
        <v>0</v>
      </c>
      <c r="G60" s="114" t="b">
        <v>0</v>
      </c>
      <c r="H60" s="113" t="b">
        <f>IF(ISBLANK($B60),"",$B60&gt;=F_Eletkorok!$I$10)</f>
        <v>0</v>
      </c>
      <c r="I60">
        <f>INDEX(F_Eletkorok!$E$4:$E$14,MATCH($B60,F_Eletkorok!$A$4:$A$14,0))</f>
        <v>2010</v>
      </c>
      <c r="J60">
        <f>INDEX(F_Eletkorok!$F$4:$F$14,MATCH($B60,F_Eletkorok!$A$4:$A$14,0))</f>
        <v>1925</v>
      </c>
      <c r="K60">
        <f>INDEX(F_Letszamok!$C$2:$C$10,MATCH($C60,F_Letszamok!$A$2:$A$10,0))</f>
        <v>3</v>
      </c>
      <c r="L60">
        <f>INDEX(F_Letszamok!$D$2:$D$10,MATCH($C60,F_Letszamok!$A$2:$A$10,0))</f>
        <v>5</v>
      </c>
      <c r="M60">
        <f>IF($F60=0,$I60 + IF(AND($G60,F_Eletkorok!$I$4=F_Eletkorok!$I$7),1,0),IF(NOT($H60),INDEX(F_Eletkorok!$E$4:$E$14,MATCH(MAX($B60-1,F_Eletkorok!$I$9),F_Eletkorok!$A$4:$A$14,0)),INDEX(F_Eletkorok!$E$4:$E$14,MATCH(MAX($B60-1,F_Eletkorok!$I$10),F_Eletkorok!$A$4:$A$14,0))))</f>
        <v>2010</v>
      </c>
      <c r="N60">
        <f>IF($F60=0,$J60,IF(NOT($H60),INDEX(F_Eletkorok!$F$4:$F$14,MATCH(MIN($B60+1,F_Eletkorok!$J$9),F_Eletkorok!$A$4:$A$14,0)),INDEX(F_Eletkorok!$F$4:$F$14,MATCH(MIN($B60+1,F_Eletkorok!$J$10),F_Eletkorok!$A$4:$A$14,0))))</f>
        <v>1925</v>
      </c>
    </row>
    <row r="61" spans="1:14" ht="15" customHeight="1" x14ac:dyDescent="0.25">
      <c r="A61" s="7">
        <v>60</v>
      </c>
      <c r="B61" s="115">
        <v>6</v>
      </c>
      <c r="C61" s="115">
        <v>3</v>
      </c>
      <c r="D61" s="118" t="s">
        <v>189</v>
      </c>
      <c r="E61" s="97" t="s">
        <v>190</v>
      </c>
      <c r="F61" s="113">
        <v>0</v>
      </c>
      <c r="G61" s="114" t="b">
        <v>0</v>
      </c>
      <c r="H61" s="113" t="b">
        <f>IF(ISBLANK($B61),"",$B61&gt;=F_Eletkorok!$I$10)</f>
        <v>0</v>
      </c>
      <c r="I61">
        <f>INDEX(F_Eletkorok!$E$4:$E$14,MATCH($B61,F_Eletkorok!$A$4:$A$14,0))</f>
        <v>2010</v>
      </c>
      <c r="J61">
        <f>INDEX(F_Eletkorok!$F$4:$F$14,MATCH($B61,F_Eletkorok!$A$4:$A$14,0))</f>
        <v>1925</v>
      </c>
      <c r="K61">
        <f>INDEX(F_Letszamok!$C$2:$C$10,MATCH($C61,F_Letszamok!$A$2:$A$10,0))</f>
        <v>3</v>
      </c>
      <c r="L61">
        <f>INDEX(F_Letszamok!$D$2:$D$10,MATCH($C61,F_Letszamok!$A$2:$A$10,0))</f>
        <v>5</v>
      </c>
      <c r="M61">
        <f>IF($F61=0,$I61 + IF(AND($G61,F_Eletkorok!$I$4=F_Eletkorok!$I$7),1,0),IF(NOT($H61),INDEX(F_Eletkorok!$E$4:$E$14,MATCH(MAX($B61-1,F_Eletkorok!$I$9),F_Eletkorok!$A$4:$A$14,0)),INDEX(F_Eletkorok!$E$4:$E$14,MATCH(MAX($B61-1,F_Eletkorok!$I$10),F_Eletkorok!$A$4:$A$14,0))))</f>
        <v>2010</v>
      </c>
      <c r="N61">
        <f>IF($F61=0,$J61,IF(NOT($H61),INDEX(F_Eletkorok!$F$4:$F$14,MATCH(MIN($B61+1,F_Eletkorok!$J$9),F_Eletkorok!$A$4:$A$14,0)),INDEX(F_Eletkorok!$F$4:$F$14,MATCH(MIN($B61+1,F_Eletkorok!$J$10),F_Eletkorok!$A$4:$A$14,0))))</f>
        <v>1925</v>
      </c>
    </row>
    <row r="62" spans="1:14" ht="15" customHeight="1" x14ac:dyDescent="0.25">
      <c r="A62" s="7">
        <v>61</v>
      </c>
      <c r="B62" s="115">
        <v>6</v>
      </c>
      <c r="C62" s="115">
        <v>3</v>
      </c>
      <c r="D62" s="118" t="s">
        <v>197</v>
      </c>
      <c r="E62" s="97" t="s">
        <v>198</v>
      </c>
      <c r="F62" s="113">
        <v>0</v>
      </c>
      <c r="G62" s="114" t="b">
        <v>0</v>
      </c>
      <c r="H62" s="113" t="b">
        <f>IF(ISBLANK($B62),"",$B62&gt;=F_Eletkorok!$I$10)</f>
        <v>0</v>
      </c>
      <c r="I62">
        <f>INDEX(F_Eletkorok!$E$4:$E$14,MATCH($B62,F_Eletkorok!$A$4:$A$14,0))</f>
        <v>2010</v>
      </c>
      <c r="J62">
        <f>INDEX(F_Eletkorok!$F$4:$F$14,MATCH($B62,F_Eletkorok!$A$4:$A$14,0))</f>
        <v>1925</v>
      </c>
      <c r="K62">
        <f>INDEX(F_Letszamok!$C$2:$C$10,MATCH($C62,F_Letszamok!$A$2:$A$10,0))</f>
        <v>3</v>
      </c>
      <c r="L62">
        <f>INDEX(F_Letszamok!$D$2:$D$10,MATCH($C62,F_Letszamok!$A$2:$A$10,0))</f>
        <v>5</v>
      </c>
      <c r="M62">
        <f>IF($F62=0,$I62 + IF(AND($G62,F_Eletkorok!$I$4=F_Eletkorok!$I$7),1,0),IF(NOT($H62),INDEX(F_Eletkorok!$E$4:$E$14,MATCH(MAX($B62-1,F_Eletkorok!$I$9),F_Eletkorok!$A$4:$A$14,0)),INDEX(F_Eletkorok!$E$4:$E$14,MATCH(MAX($B62-1,F_Eletkorok!$I$10),F_Eletkorok!$A$4:$A$14,0))))</f>
        <v>2010</v>
      </c>
      <c r="N62">
        <f>IF($F62=0,$J62,IF(NOT($H62),INDEX(F_Eletkorok!$F$4:$F$14,MATCH(MIN($B62+1,F_Eletkorok!$J$9),F_Eletkorok!$A$4:$A$14,0)),INDEX(F_Eletkorok!$F$4:$F$14,MATCH(MIN($B62+1,F_Eletkorok!$J$10),F_Eletkorok!$A$4:$A$14,0))))</f>
        <v>1925</v>
      </c>
    </row>
    <row r="63" spans="1:14" ht="15" customHeight="1" x14ac:dyDescent="0.25">
      <c r="A63" s="7">
        <v>62</v>
      </c>
      <c r="B63" s="115">
        <v>6</v>
      </c>
      <c r="C63" s="115">
        <v>6</v>
      </c>
      <c r="D63" s="118" t="s">
        <v>187</v>
      </c>
      <c r="E63" s="97" t="s">
        <v>188</v>
      </c>
      <c r="F63" s="113">
        <v>0</v>
      </c>
      <c r="G63" s="114" t="b">
        <v>0</v>
      </c>
      <c r="H63" s="113" t="b">
        <f>IF(ISBLANK($B63),"",$B63&gt;=F_Eletkorok!$I$10)</f>
        <v>0</v>
      </c>
      <c r="I63">
        <f>INDEX(F_Eletkorok!$E$4:$E$14,MATCH($B63,F_Eletkorok!$A$4:$A$14,0))</f>
        <v>2010</v>
      </c>
      <c r="J63">
        <f>INDEX(F_Eletkorok!$F$4:$F$14,MATCH($B63,F_Eletkorok!$A$4:$A$14,0))</f>
        <v>1925</v>
      </c>
      <c r="K63">
        <f>INDEX(F_Letszamok!$C$2:$C$10,MATCH($C63,F_Letszamok!$A$2:$A$10,0))</f>
        <v>8</v>
      </c>
      <c r="L63">
        <f>INDEX(F_Letszamok!$D$2:$D$10,MATCH($C63,F_Letszamok!$A$2:$A$10,0))</f>
        <v>24</v>
      </c>
      <c r="M63">
        <f>IF($F63=0,$I63 + IF(AND($G63,F_Eletkorok!$I$4=F_Eletkorok!$I$7),1,0),IF(NOT($H63),INDEX(F_Eletkorok!$E$4:$E$14,MATCH(MAX($B63-1,F_Eletkorok!$I$9),F_Eletkorok!$A$4:$A$14,0)),INDEX(F_Eletkorok!$E$4:$E$14,MATCH(MAX($B63-1,F_Eletkorok!$I$10),F_Eletkorok!$A$4:$A$14,0))))</f>
        <v>2010</v>
      </c>
      <c r="N63">
        <f>IF($F63=0,$J63,IF(NOT($H63),INDEX(F_Eletkorok!$F$4:$F$14,MATCH(MIN($B63+1,F_Eletkorok!$J$9),F_Eletkorok!$A$4:$A$14,0)),INDEX(F_Eletkorok!$F$4:$F$14,MATCH(MIN($B63+1,F_Eletkorok!$J$10),F_Eletkorok!$A$4:$A$14,0))))</f>
        <v>1925</v>
      </c>
    </row>
    <row r="64" spans="1:14" ht="15" customHeight="1" x14ac:dyDescent="0.25">
      <c r="A64" s="7">
        <v>63</v>
      </c>
      <c r="B64" s="115">
        <v>6</v>
      </c>
      <c r="C64" s="115">
        <v>6</v>
      </c>
      <c r="D64" s="118" t="s">
        <v>195</v>
      </c>
      <c r="E64" s="97" t="s">
        <v>196</v>
      </c>
      <c r="F64" s="113">
        <v>0</v>
      </c>
      <c r="G64" s="114" t="b">
        <v>0</v>
      </c>
      <c r="H64" s="113" t="b">
        <f>IF(ISBLANK($B64),"",$B64&gt;=F_Eletkorok!$I$10)</f>
        <v>0</v>
      </c>
      <c r="I64">
        <f>INDEX(F_Eletkorok!$E$4:$E$14,MATCH($B64,F_Eletkorok!$A$4:$A$14,0))</f>
        <v>2010</v>
      </c>
      <c r="J64">
        <f>INDEX(F_Eletkorok!$F$4:$F$14,MATCH($B64,F_Eletkorok!$A$4:$A$14,0))</f>
        <v>1925</v>
      </c>
      <c r="K64">
        <f>INDEX(F_Letszamok!$C$2:$C$10,MATCH($C64,F_Letszamok!$A$2:$A$10,0))</f>
        <v>8</v>
      </c>
      <c r="L64">
        <f>INDEX(F_Letszamok!$D$2:$D$10,MATCH($C64,F_Letszamok!$A$2:$A$10,0))</f>
        <v>24</v>
      </c>
      <c r="M64">
        <f>IF($F64=0,$I64 + IF(AND($G64,F_Eletkorok!$I$4=F_Eletkorok!$I$7),1,0),IF(NOT($H64),INDEX(F_Eletkorok!$E$4:$E$14,MATCH(MAX($B64-1,F_Eletkorok!$I$9),F_Eletkorok!$A$4:$A$14,0)),INDEX(F_Eletkorok!$E$4:$E$14,MATCH(MAX($B64-1,F_Eletkorok!$I$10),F_Eletkorok!$A$4:$A$14,0))))</f>
        <v>2010</v>
      </c>
      <c r="N64">
        <f>IF($F64=0,$J64,IF(NOT($H64),INDEX(F_Eletkorok!$F$4:$F$14,MATCH(MIN($B64+1,F_Eletkorok!$J$9),F_Eletkorok!$A$4:$A$14,0)),INDEX(F_Eletkorok!$F$4:$F$14,MATCH(MIN($B64+1,F_Eletkorok!$J$10),F_Eletkorok!$A$4:$A$14,0))))</f>
        <v>1925</v>
      </c>
    </row>
    <row r="65" spans="1:14" ht="15" customHeight="1" x14ac:dyDescent="0.25">
      <c r="A65" s="7">
        <v>64</v>
      </c>
      <c r="B65" s="115">
        <v>6</v>
      </c>
      <c r="C65" s="115">
        <v>6</v>
      </c>
      <c r="D65" s="118" t="s">
        <v>203</v>
      </c>
      <c r="E65" s="97" t="s">
        <v>204</v>
      </c>
      <c r="F65" s="113">
        <v>0</v>
      </c>
      <c r="G65" s="114" t="b">
        <v>0</v>
      </c>
      <c r="H65" s="113" t="b">
        <f>IF(ISBLANK($B65),"",$B65&gt;=F_Eletkorok!$I$10)</f>
        <v>0</v>
      </c>
      <c r="I65">
        <f>INDEX(F_Eletkorok!$E$4:$E$14,MATCH($B65,F_Eletkorok!$A$4:$A$14,0))</f>
        <v>2010</v>
      </c>
      <c r="J65">
        <f>INDEX(F_Eletkorok!$F$4:$F$14,MATCH($B65,F_Eletkorok!$A$4:$A$14,0))</f>
        <v>1925</v>
      </c>
      <c r="K65">
        <f>INDEX(F_Letszamok!$C$2:$C$10,MATCH($C65,F_Letszamok!$A$2:$A$10,0))</f>
        <v>8</v>
      </c>
      <c r="L65">
        <f>INDEX(F_Letszamok!$D$2:$D$10,MATCH($C65,F_Letszamok!$A$2:$A$10,0))</f>
        <v>24</v>
      </c>
      <c r="M65">
        <f>IF($F65=0,$I65 + IF(AND($G65,F_Eletkorok!$I$4=F_Eletkorok!$I$7),1,0),IF(NOT($H65),INDEX(F_Eletkorok!$E$4:$E$14,MATCH(MAX($B65-1,F_Eletkorok!$I$9),F_Eletkorok!$A$4:$A$14,0)),INDEX(F_Eletkorok!$E$4:$E$14,MATCH(MAX($B65-1,F_Eletkorok!$I$10),F_Eletkorok!$A$4:$A$14,0))))</f>
        <v>2010</v>
      </c>
      <c r="N65">
        <f>IF($F65=0,$J65,IF(NOT($H65),INDEX(F_Eletkorok!$F$4:$F$14,MATCH(MIN($B65+1,F_Eletkorok!$J$9),F_Eletkorok!$A$4:$A$14,0)),INDEX(F_Eletkorok!$F$4:$F$14,MATCH(MIN($B65+1,F_Eletkorok!$J$10),F_Eletkorok!$A$4:$A$14,0))))</f>
        <v>1925</v>
      </c>
    </row>
    <row r="66" spans="1:14" ht="15" customHeight="1" x14ac:dyDescent="0.25">
      <c r="A66" s="7">
        <v>65</v>
      </c>
      <c r="B66" s="115">
        <v>6</v>
      </c>
      <c r="C66" s="115">
        <v>3</v>
      </c>
      <c r="D66" s="118" t="s">
        <v>183</v>
      </c>
      <c r="E66" s="97" t="s">
        <v>184</v>
      </c>
      <c r="F66" s="113">
        <v>0</v>
      </c>
      <c r="G66" s="114" t="b">
        <v>0</v>
      </c>
      <c r="H66" s="113" t="b">
        <f>IF(ISBLANK($B66),"",$B66&gt;=F_Eletkorok!$I$10)</f>
        <v>0</v>
      </c>
      <c r="I66">
        <f>INDEX(F_Eletkorok!$E$4:$E$14,MATCH($B66,F_Eletkorok!$A$4:$A$14,0))</f>
        <v>2010</v>
      </c>
      <c r="J66">
        <f>INDEX(F_Eletkorok!$F$4:$F$14,MATCH($B66,F_Eletkorok!$A$4:$A$14,0))</f>
        <v>1925</v>
      </c>
      <c r="K66">
        <f>INDEX(F_Letszamok!$C$2:$C$10,MATCH($C66,F_Letszamok!$A$2:$A$10,0))</f>
        <v>3</v>
      </c>
      <c r="L66">
        <f>INDEX(F_Letszamok!$D$2:$D$10,MATCH($C66,F_Letszamok!$A$2:$A$10,0))</f>
        <v>5</v>
      </c>
      <c r="M66">
        <f>IF($F66=0,$I66 + IF(AND($G66,F_Eletkorok!$I$4=F_Eletkorok!$I$7),1,0),IF(NOT($H66),INDEX(F_Eletkorok!$E$4:$E$14,MATCH(MAX($B66-1,F_Eletkorok!$I$9),F_Eletkorok!$A$4:$A$14,0)),INDEX(F_Eletkorok!$E$4:$E$14,MATCH(MAX($B66-1,F_Eletkorok!$I$10),F_Eletkorok!$A$4:$A$14,0))))</f>
        <v>2010</v>
      </c>
      <c r="N66">
        <f>IF($F66=0,$J66,IF(NOT($H66),INDEX(F_Eletkorok!$F$4:$F$14,MATCH(MIN($B66+1,F_Eletkorok!$J$9),F_Eletkorok!$A$4:$A$14,0)),INDEX(F_Eletkorok!$F$4:$F$14,MATCH(MIN($B66+1,F_Eletkorok!$J$10),F_Eletkorok!$A$4:$A$14,0))))</f>
        <v>1925</v>
      </c>
    </row>
    <row r="67" spans="1:14" ht="15" customHeight="1" x14ac:dyDescent="0.25">
      <c r="A67" s="7">
        <v>66</v>
      </c>
      <c r="B67" s="115">
        <v>6</v>
      </c>
      <c r="C67" s="115">
        <v>3</v>
      </c>
      <c r="D67" s="118" t="s">
        <v>191</v>
      </c>
      <c r="E67" s="97" t="s">
        <v>192</v>
      </c>
      <c r="F67" s="113">
        <v>0</v>
      </c>
      <c r="G67" s="114" t="b">
        <v>0</v>
      </c>
      <c r="H67" s="113" t="b">
        <f>IF(ISBLANK($B67),"",$B67&gt;=F_Eletkorok!$I$10)</f>
        <v>0</v>
      </c>
      <c r="I67">
        <f>INDEX(F_Eletkorok!$E$4:$E$14,MATCH($B67,F_Eletkorok!$A$4:$A$14,0))</f>
        <v>2010</v>
      </c>
      <c r="J67">
        <f>INDEX(F_Eletkorok!$F$4:$F$14,MATCH($B67,F_Eletkorok!$A$4:$A$14,0))</f>
        <v>1925</v>
      </c>
      <c r="K67">
        <f>INDEX(F_Letszamok!$C$2:$C$10,MATCH($C67,F_Letszamok!$A$2:$A$10,0))</f>
        <v>3</v>
      </c>
      <c r="L67">
        <f>INDEX(F_Letszamok!$D$2:$D$10,MATCH($C67,F_Letszamok!$A$2:$A$10,0))</f>
        <v>5</v>
      </c>
      <c r="M67">
        <f>IF($F67=0,$I67 + IF(AND($G67,F_Eletkorok!$I$4=F_Eletkorok!$I$7),1,0),IF(NOT($H67),INDEX(F_Eletkorok!$E$4:$E$14,MATCH(MAX($B67-1,F_Eletkorok!$I$9),F_Eletkorok!$A$4:$A$14,0)),INDEX(F_Eletkorok!$E$4:$E$14,MATCH(MAX($B67-1,F_Eletkorok!$I$10),F_Eletkorok!$A$4:$A$14,0))))</f>
        <v>2010</v>
      </c>
      <c r="N67">
        <f>IF($F67=0,$J67,IF(NOT($H67),INDEX(F_Eletkorok!$F$4:$F$14,MATCH(MIN($B67+1,F_Eletkorok!$J$9),F_Eletkorok!$A$4:$A$14,0)),INDEX(F_Eletkorok!$F$4:$F$14,MATCH(MIN($B67+1,F_Eletkorok!$J$10),F_Eletkorok!$A$4:$A$14,0))))</f>
        <v>1925</v>
      </c>
    </row>
    <row r="68" spans="1:14" ht="15" customHeight="1" x14ac:dyDescent="0.25">
      <c r="A68" s="7">
        <v>67</v>
      </c>
      <c r="B68" s="115">
        <v>6</v>
      </c>
      <c r="C68" s="115">
        <v>3</v>
      </c>
      <c r="D68" s="118" t="s">
        <v>199</v>
      </c>
      <c r="E68" s="97" t="s">
        <v>200</v>
      </c>
      <c r="F68" s="113">
        <v>0</v>
      </c>
      <c r="G68" s="114" t="b">
        <v>0</v>
      </c>
      <c r="H68" s="113" t="b">
        <f>IF(ISBLANK($B68),"",$B68&gt;=F_Eletkorok!$I$10)</f>
        <v>0</v>
      </c>
      <c r="I68">
        <f>INDEX(F_Eletkorok!$E$4:$E$14,MATCH($B68,F_Eletkorok!$A$4:$A$14,0))</f>
        <v>2010</v>
      </c>
      <c r="J68">
        <f>INDEX(F_Eletkorok!$F$4:$F$14,MATCH($B68,F_Eletkorok!$A$4:$A$14,0))</f>
        <v>1925</v>
      </c>
      <c r="K68">
        <f>INDEX(F_Letszamok!$C$2:$C$10,MATCH($C68,F_Letszamok!$A$2:$A$10,0))</f>
        <v>3</v>
      </c>
      <c r="L68">
        <f>INDEX(F_Letszamok!$D$2:$D$10,MATCH($C68,F_Letszamok!$A$2:$A$10,0))</f>
        <v>5</v>
      </c>
      <c r="M68">
        <f>IF($F68=0,$I68 + IF(AND($G68,F_Eletkorok!$I$4=F_Eletkorok!$I$7),1,0),IF(NOT($H68),INDEX(F_Eletkorok!$E$4:$E$14,MATCH(MAX($B68-1,F_Eletkorok!$I$9),F_Eletkorok!$A$4:$A$14,0)),INDEX(F_Eletkorok!$E$4:$E$14,MATCH(MAX($B68-1,F_Eletkorok!$I$10),F_Eletkorok!$A$4:$A$14,0))))</f>
        <v>2010</v>
      </c>
      <c r="N68">
        <f>IF($F68=0,$J68,IF(NOT($H68),INDEX(F_Eletkorok!$F$4:$F$14,MATCH(MIN($B68+1,F_Eletkorok!$J$9),F_Eletkorok!$A$4:$A$14,0)),INDEX(F_Eletkorok!$F$4:$F$14,MATCH(MIN($B68+1,F_Eletkorok!$J$10),F_Eletkorok!$A$4:$A$14,0))))</f>
        <v>1925</v>
      </c>
    </row>
    <row r="69" spans="1:14" ht="15" customHeight="1" x14ac:dyDescent="0.25">
      <c r="A69" s="7">
        <v>68</v>
      </c>
      <c r="B69" s="115">
        <v>6</v>
      </c>
      <c r="C69" s="115">
        <v>2</v>
      </c>
      <c r="D69" s="118" t="s">
        <v>99</v>
      </c>
      <c r="E69" s="97" t="s">
        <v>100</v>
      </c>
      <c r="F69" s="113">
        <v>0</v>
      </c>
      <c r="G69" s="114" t="b">
        <v>1</v>
      </c>
      <c r="H69" s="113" t="b">
        <f>IF(ISBLANK($B69),"",$B69&gt;=F_Eletkorok!$I$10)</f>
        <v>0</v>
      </c>
      <c r="I69">
        <f>INDEX(F_Eletkorok!$E$4:$E$14,MATCH($B69,F_Eletkorok!$A$4:$A$14,0))</f>
        <v>2010</v>
      </c>
      <c r="J69">
        <f>INDEX(F_Eletkorok!$F$4:$F$14,MATCH($B69,F_Eletkorok!$A$4:$A$14,0))</f>
        <v>1925</v>
      </c>
      <c r="K69">
        <f>INDEX(F_Letszamok!$C$2:$C$10,MATCH($C69,F_Letszamok!$A$2:$A$10,0))</f>
        <v>2</v>
      </c>
      <c r="L69">
        <f>INDEX(F_Letszamok!$D$2:$D$10,MATCH($C69,F_Letszamok!$A$2:$A$10,0))</f>
        <v>2</v>
      </c>
      <c r="M69">
        <f>IF($F69=0,$I69 + IF(AND($G69,F_Eletkorok!$I$4=F_Eletkorok!$I$7),1,0),IF(NOT($H69),INDEX(F_Eletkorok!$E$4:$E$14,MATCH(MAX($B69-1,F_Eletkorok!$I$9),F_Eletkorok!$A$4:$A$14,0)),INDEX(F_Eletkorok!$E$4:$E$14,MATCH(MAX($B69-1,F_Eletkorok!$I$10),F_Eletkorok!$A$4:$A$14,0))))</f>
        <v>2010</v>
      </c>
      <c r="N69">
        <f>IF($F69=0,$J69,IF(NOT($H69),INDEX(F_Eletkorok!$F$4:$F$14,MATCH(MIN($B69+1,F_Eletkorok!$J$9),F_Eletkorok!$A$4:$A$14,0)),INDEX(F_Eletkorok!$F$4:$F$14,MATCH(MIN($B69+1,F_Eletkorok!$J$10),F_Eletkorok!$A$4:$A$14,0))))</f>
        <v>1925</v>
      </c>
    </row>
    <row r="70" spans="1:14" ht="15" customHeight="1" x14ac:dyDescent="0.25">
      <c r="A70" s="7">
        <v>69</v>
      </c>
      <c r="B70" s="115">
        <v>6</v>
      </c>
      <c r="C70" s="115">
        <v>5</v>
      </c>
      <c r="D70" s="118" t="s">
        <v>103</v>
      </c>
      <c r="E70" s="97" t="s">
        <v>104</v>
      </c>
      <c r="F70" s="113">
        <v>0</v>
      </c>
      <c r="G70" s="114" t="b">
        <v>0</v>
      </c>
      <c r="H70" s="113" t="b">
        <f>IF(ISBLANK($B70),"",$B70&gt;=F_Eletkorok!$I$10)</f>
        <v>0</v>
      </c>
      <c r="I70">
        <f>INDEX(F_Eletkorok!$E$4:$E$14,MATCH($B70,F_Eletkorok!$A$4:$A$14,0))</f>
        <v>2010</v>
      </c>
      <c r="J70">
        <f>INDEX(F_Eletkorok!$F$4:$F$14,MATCH($B70,F_Eletkorok!$A$4:$A$14,0))</f>
        <v>1925</v>
      </c>
      <c r="K70">
        <f>INDEX(F_Letszamok!$C$2:$C$10,MATCH($C70,F_Letszamok!$A$2:$A$10,0))</f>
        <v>16</v>
      </c>
      <c r="L70">
        <f>INDEX(F_Letszamok!$D$2:$D$10,MATCH($C70,F_Letszamok!$A$2:$A$10,0))</f>
        <v>24</v>
      </c>
      <c r="M70">
        <f>IF($F70=0,$I70 + IF(AND($G70,F_Eletkorok!$I$4=F_Eletkorok!$I$7),1,0),IF(NOT($H70),INDEX(F_Eletkorok!$E$4:$E$14,MATCH(MAX($B70-1,F_Eletkorok!$I$9),F_Eletkorok!$A$4:$A$14,0)),INDEX(F_Eletkorok!$E$4:$E$14,MATCH(MAX($B70-1,F_Eletkorok!$I$10),F_Eletkorok!$A$4:$A$14,0))))</f>
        <v>2010</v>
      </c>
      <c r="N70">
        <f>IF($F70=0,$J70,IF(NOT($H70),INDEX(F_Eletkorok!$F$4:$F$14,MATCH(MIN($B70+1,F_Eletkorok!$J$9),F_Eletkorok!$A$4:$A$14,0)),INDEX(F_Eletkorok!$F$4:$F$14,MATCH(MIN($B70+1,F_Eletkorok!$J$10),F_Eletkorok!$A$4:$A$14,0))))</f>
        <v>1925</v>
      </c>
    </row>
    <row r="71" spans="1:14" ht="15" customHeight="1" x14ac:dyDescent="0.25">
      <c r="A71" s="7">
        <v>70</v>
      </c>
      <c r="B71" s="115">
        <v>6</v>
      </c>
      <c r="C71" s="115">
        <v>4</v>
      </c>
      <c r="D71" s="118" t="s">
        <v>101</v>
      </c>
      <c r="E71" s="97" t="s">
        <v>102</v>
      </c>
      <c r="F71" s="113">
        <v>0.2</v>
      </c>
      <c r="G71" s="114" t="b">
        <v>0</v>
      </c>
      <c r="H71" s="113" t="b">
        <f>IF(ISBLANK($B71),"",$B71&gt;=F_Eletkorok!$I$10)</f>
        <v>0</v>
      </c>
      <c r="I71">
        <f>INDEX(F_Eletkorok!$E$4:$E$14,MATCH($B71,F_Eletkorok!$A$4:$A$14,0))</f>
        <v>2010</v>
      </c>
      <c r="J71">
        <f>INDEX(F_Eletkorok!$F$4:$F$14,MATCH($B71,F_Eletkorok!$A$4:$A$14,0))</f>
        <v>1925</v>
      </c>
      <c r="K71">
        <f>INDEX(F_Letszamok!$C$2:$C$10,MATCH($C71,F_Letszamok!$A$2:$A$10,0))</f>
        <v>4</v>
      </c>
      <c r="L71">
        <f>INDEX(F_Letszamok!$D$2:$D$10,MATCH($C71,F_Letszamok!$A$2:$A$10,0))</f>
        <v>15</v>
      </c>
      <c r="M71">
        <f>IF($F71=0,$I71 + IF(AND($G71,F_Eletkorok!$I$4=F_Eletkorok!$I$7),1,0),IF(NOT($H71),INDEX(F_Eletkorok!$E$4:$E$14,MATCH(MAX($B71-1,F_Eletkorok!$I$9),F_Eletkorok!$A$4:$A$14,0)),INDEX(F_Eletkorok!$E$4:$E$14,MATCH(MAX($B71-1,F_Eletkorok!$I$10),F_Eletkorok!$A$4:$A$14,0))))</f>
        <v>2011</v>
      </c>
      <c r="N71">
        <f>IF($F71=0,$J71,IF(NOT($H71),INDEX(F_Eletkorok!$F$4:$F$14,MATCH(MIN($B71+1,F_Eletkorok!$J$9),F_Eletkorok!$A$4:$A$14,0)),INDEX(F_Eletkorok!$F$4:$F$14,MATCH(MIN($B71+1,F_Eletkorok!$J$10),F_Eletkorok!$A$4:$A$14,0))))</f>
        <v>1925</v>
      </c>
    </row>
    <row r="72" spans="1:14" ht="15" customHeight="1" x14ac:dyDescent="0.25">
      <c r="A72" s="7">
        <v>71</v>
      </c>
      <c r="B72" s="115">
        <v>6</v>
      </c>
      <c r="C72" s="115">
        <v>1</v>
      </c>
      <c r="D72" s="118" t="s">
        <v>175</v>
      </c>
      <c r="E72" s="97" t="s">
        <v>176</v>
      </c>
      <c r="F72" s="113">
        <v>0</v>
      </c>
      <c r="G72" s="114" t="b">
        <v>0</v>
      </c>
      <c r="H72" s="113" t="b">
        <f>IF(ISBLANK($B72),"",$B72&gt;=F_Eletkorok!$I$10)</f>
        <v>0</v>
      </c>
      <c r="I72">
        <f>INDEX(F_Eletkorok!$E$4:$E$14,MATCH($B72,F_Eletkorok!$A$4:$A$14,0))</f>
        <v>2010</v>
      </c>
      <c r="J72">
        <f>INDEX(F_Eletkorok!$F$4:$F$14,MATCH($B72,F_Eletkorok!$A$4:$A$14,0))</f>
        <v>1925</v>
      </c>
      <c r="K72">
        <f>INDEX(F_Letszamok!$C$2:$C$10,MATCH($C72,F_Letszamok!$A$2:$A$10,0))</f>
        <v>1</v>
      </c>
      <c r="L72">
        <f>INDEX(F_Letszamok!$D$2:$D$10,MATCH($C72,F_Letszamok!$A$2:$A$10,0))</f>
        <v>1</v>
      </c>
      <c r="M72">
        <f>IF($F72=0,$I72 + IF(AND($G72,F_Eletkorok!$I$4=F_Eletkorok!$I$7),1,0),IF(NOT($H72),INDEX(F_Eletkorok!$E$4:$E$14,MATCH(MAX($B72-1,F_Eletkorok!$I$9),F_Eletkorok!$A$4:$A$14,0)),INDEX(F_Eletkorok!$E$4:$E$14,MATCH(MAX($B72-1,F_Eletkorok!$I$10),F_Eletkorok!$A$4:$A$14,0))))</f>
        <v>2010</v>
      </c>
      <c r="N72">
        <f>IF($F72=0,$J72,IF(NOT($H72),INDEX(F_Eletkorok!$F$4:$F$14,MATCH(MIN($B72+1,F_Eletkorok!$J$9),F_Eletkorok!$A$4:$A$14,0)),INDEX(F_Eletkorok!$F$4:$F$14,MATCH(MIN($B72+1,F_Eletkorok!$J$10),F_Eletkorok!$A$4:$A$14,0))))</f>
        <v>1925</v>
      </c>
    </row>
    <row r="73" spans="1:14" ht="15" customHeight="1" x14ac:dyDescent="0.25">
      <c r="A73" s="7">
        <v>72</v>
      </c>
      <c r="B73" s="115">
        <v>6</v>
      </c>
      <c r="C73" s="115">
        <v>2</v>
      </c>
      <c r="D73" s="118" t="s">
        <v>105</v>
      </c>
      <c r="E73" s="97" t="s">
        <v>106</v>
      </c>
      <c r="F73" s="113">
        <v>0</v>
      </c>
      <c r="G73" s="114" t="b">
        <v>1</v>
      </c>
      <c r="H73" s="113" t="b">
        <f>IF(ISBLANK($B73),"",$B73&gt;=F_Eletkorok!$I$10)</f>
        <v>0</v>
      </c>
      <c r="I73">
        <f>INDEX(F_Eletkorok!$E$4:$E$14,MATCH($B73,F_Eletkorok!$A$4:$A$14,0))</f>
        <v>2010</v>
      </c>
      <c r="J73">
        <f>INDEX(F_Eletkorok!$F$4:$F$14,MATCH($B73,F_Eletkorok!$A$4:$A$14,0))</f>
        <v>1925</v>
      </c>
      <c r="K73">
        <f>INDEX(F_Letszamok!$C$2:$C$10,MATCH($C73,F_Letszamok!$A$2:$A$10,0))</f>
        <v>2</v>
      </c>
      <c r="L73">
        <f>INDEX(F_Letszamok!$D$2:$D$10,MATCH($C73,F_Letszamok!$A$2:$A$10,0))</f>
        <v>2</v>
      </c>
      <c r="M73">
        <f>IF($F73=0,$I73 + IF(AND($G73,F_Eletkorok!$I$4=F_Eletkorok!$I$7),1,0),IF(NOT($H73),INDEX(F_Eletkorok!$E$4:$E$14,MATCH(MAX($B73-1,F_Eletkorok!$I$9),F_Eletkorok!$A$4:$A$14,0)),INDEX(F_Eletkorok!$E$4:$E$14,MATCH(MAX($B73-1,F_Eletkorok!$I$10),F_Eletkorok!$A$4:$A$14,0))))</f>
        <v>2010</v>
      </c>
      <c r="N73">
        <f>IF($F73=0,$J73,IF(NOT($H73),INDEX(F_Eletkorok!$F$4:$F$14,MATCH(MIN($B73+1,F_Eletkorok!$J$9),F_Eletkorok!$A$4:$A$14,0)),INDEX(F_Eletkorok!$F$4:$F$14,MATCH(MIN($B73+1,F_Eletkorok!$J$10),F_Eletkorok!$A$4:$A$14,0))))</f>
        <v>1925</v>
      </c>
    </row>
    <row r="74" spans="1:14" ht="15" customHeight="1" x14ac:dyDescent="0.25">
      <c r="A74" s="7">
        <v>73</v>
      </c>
      <c r="B74" s="115">
        <v>6</v>
      </c>
      <c r="C74" s="115">
        <v>8</v>
      </c>
      <c r="D74" s="118" t="s">
        <v>109</v>
      </c>
      <c r="E74" s="97" t="s">
        <v>110</v>
      </c>
      <c r="F74" s="113">
        <v>0</v>
      </c>
      <c r="G74" s="114" t="b">
        <v>0</v>
      </c>
      <c r="H74" s="113" t="b">
        <f>IF(ISBLANK($B74),"",$B74&gt;=F_Eletkorok!$I$10)</f>
        <v>0</v>
      </c>
      <c r="I74">
        <f>INDEX(F_Eletkorok!$E$4:$E$14,MATCH($B74,F_Eletkorok!$A$4:$A$14,0))</f>
        <v>2010</v>
      </c>
      <c r="J74">
        <f>INDEX(F_Eletkorok!$F$4:$F$14,MATCH($B74,F_Eletkorok!$A$4:$A$14,0))</f>
        <v>1925</v>
      </c>
      <c r="K74">
        <f>INDEX(F_Letszamok!$C$2:$C$10,MATCH($C74,F_Letszamok!$A$2:$A$10,0))</f>
        <v>17</v>
      </c>
      <c r="L74">
        <f>INDEX(F_Letszamok!$D$2:$D$10,MATCH($C74,F_Letszamok!$A$2:$A$10,0))</f>
        <v>24</v>
      </c>
      <c r="M74">
        <f>IF($F74=0,$I74 + IF(AND($G74,F_Eletkorok!$I$4=F_Eletkorok!$I$7),1,0),IF(NOT($H74),INDEX(F_Eletkorok!$E$4:$E$14,MATCH(MAX($B74-1,F_Eletkorok!$I$9),F_Eletkorok!$A$4:$A$14,0)),INDEX(F_Eletkorok!$E$4:$E$14,MATCH(MAX($B74-1,F_Eletkorok!$I$10),F_Eletkorok!$A$4:$A$14,0))))</f>
        <v>2010</v>
      </c>
      <c r="N74">
        <f>IF($F74=0,$J74,IF(NOT($H74),INDEX(F_Eletkorok!$F$4:$F$14,MATCH(MIN($B74+1,F_Eletkorok!$J$9),F_Eletkorok!$A$4:$A$14,0)),INDEX(F_Eletkorok!$F$4:$F$14,MATCH(MIN($B74+1,F_Eletkorok!$J$10),F_Eletkorok!$A$4:$A$14,0))))</f>
        <v>1925</v>
      </c>
    </row>
    <row r="75" spans="1:14" ht="15" customHeight="1" x14ac:dyDescent="0.25">
      <c r="A75" s="7">
        <v>74</v>
      </c>
      <c r="B75" s="115">
        <v>6</v>
      </c>
      <c r="C75" s="115">
        <v>7</v>
      </c>
      <c r="D75" s="118" t="s">
        <v>107</v>
      </c>
      <c r="E75" s="97" t="s">
        <v>108</v>
      </c>
      <c r="F75" s="113">
        <v>0.2</v>
      </c>
      <c r="G75" s="114" t="b">
        <v>0</v>
      </c>
      <c r="H75" s="113" t="b">
        <f>IF(ISBLANK($B75),"",$B75&gt;=F_Eletkorok!$I$10)</f>
        <v>0</v>
      </c>
      <c r="I75">
        <f>INDEX(F_Eletkorok!$E$4:$E$14,MATCH($B75,F_Eletkorok!$A$4:$A$14,0))</f>
        <v>2010</v>
      </c>
      <c r="J75">
        <f>INDEX(F_Eletkorok!$F$4:$F$14,MATCH($B75,F_Eletkorok!$A$4:$A$14,0))</f>
        <v>1925</v>
      </c>
      <c r="K75">
        <f>INDEX(F_Letszamok!$C$2:$C$10,MATCH($C75,F_Letszamok!$A$2:$A$10,0))</f>
        <v>4</v>
      </c>
      <c r="L75">
        <f>INDEX(F_Letszamok!$D$2:$D$10,MATCH($C75,F_Letszamok!$A$2:$A$10,0))</f>
        <v>16</v>
      </c>
      <c r="M75">
        <f>IF($F75=0,$I75 + IF(AND($G75,F_Eletkorok!$I$4=F_Eletkorok!$I$7),1,0),IF(NOT($H75),INDEX(F_Eletkorok!$E$4:$E$14,MATCH(MAX($B75-1,F_Eletkorok!$I$9),F_Eletkorok!$A$4:$A$14,0)),INDEX(F_Eletkorok!$E$4:$E$14,MATCH(MAX($B75-1,F_Eletkorok!$I$10),F_Eletkorok!$A$4:$A$14,0))))</f>
        <v>2011</v>
      </c>
      <c r="N75">
        <f>IF($F75=0,$J75,IF(NOT($H75),INDEX(F_Eletkorok!$F$4:$F$14,MATCH(MIN($B75+1,F_Eletkorok!$J$9),F_Eletkorok!$A$4:$A$14,0)),INDEX(F_Eletkorok!$F$4:$F$14,MATCH(MIN($B75+1,F_Eletkorok!$J$10),F_Eletkorok!$A$4:$A$14,0))))</f>
        <v>1925</v>
      </c>
    </row>
    <row r="76" spans="1:14" ht="15" customHeight="1" x14ac:dyDescent="0.25">
      <c r="A76" s="7">
        <v>75</v>
      </c>
      <c r="B76" s="115">
        <v>6</v>
      </c>
      <c r="C76" s="115">
        <v>2</v>
      </c>
      <c r="D76" s="118" t="s">
        <v>177</v>
      </c>
      <c r="E76" s="97" t="s">
        <v>178</v>
      </c>
      <c r="F76" s="113">
        <v>0</v>
      </c>
      <c r="G76" s="114" t="b">
        <v>0</v>
      </c>
      <c r="H76" s="113" t="b">
        <f>IF(ISBLANK($B76),"",$B76&gt;=F_Eletkorok!$I$10)</f>
        <v>0</v>
      </c>
      <c r="I76">
        <f>INDEX(F_Eletkorok!$E$4:$E$14,MATCH($B76,F_Eletkorok!$A$4:$A$14,0))</f>
        <v>2010</v>
      </c>
      <c r="J76">
        <f>INDEX(F_Eletkorok!$F$4:$F$14,MATCH($B76,F_Eletkorok!$A$4:$A$14,0))</f>
        <v>1925</v>
      </c>
      <c r="K76">
        <f>INDEX(F_Letszamok!$C$2:$C$10,MATCH($C76,F_Letszamok!$A$2:$A$10,0))</f>
        <v>2</v>
      </c>
      <c r="L76">
        <f>INDEX(F_Letszamok!$D$2:$D$10,MATCH($C76,F_Letszamok!$A$2:$A$10,0))</f>
        <v>2</v>
      </c>
      <c r="M76">
        <f>IF($F76=0,$I76 + IF(AND($G76,F_Eletkorok!$I$4=F_Eletkorok!$I$7),1,0),IF(NOT($H76),INDEX(F_Eletkorok!$E$4:$E$14,MATCH(MAX($B76-1,F_Eletkorok!$I$9),F_Eletkorok!$A$4:$A$14,0)),INDEX(F_Eletkorok!$E$4:$E$14,MATCH(MAX($B76-1,F_Eletkorok!$I$10),F_Eletkorok!$A$4:$A$14,0))))</f>
        <v>2010</v>
      </c>
      <c r="N76">
        <f>IF($F76=0,$J76,IF(NOT($H76),INDEX(F_Eletkorok!$F$4:$F$14,MATCH(MIN($B76+1,F_Eletkorok!$J$9),F_Eletkorok!$A$4:$A$14,0)),INDEX(F_Eletkorok!$F$4:$F$14,MATCH(MIN($B76+1,F_Eletkorok!$J$10),F_Eletkorok!$A$4:$A$14,0))))</f>
        <v>1925</v>
      </c>
    </row>
    <row r="77" spans="1:14" ht="15" customHeight="1" x14ac:dyDescent="0.25">
      <c r="A77" s="7">
        <v>76</v>
      </c>
      <c r="B77" s="115">
        <v>6</v>
      </c>
      <c r="C77" s="115">
        <v>2</v>
      </c>
      <c r="D77" s="118" t="s">
        <v>179</v>
      </c>
      <c r="E77" s="97" t="s">
        <v>180</v>
      </c>
      <c r="F77" s="113">
        <v>0</v>
      </c>
      <c r="G77" s="114" t="b">
        <v>0</v>
      </c>
      <c r="H77" s="113" t="b">
        <f>IF(ISBLANK($B77),"",$B77&gt;=F_Eletkorok!$I$10)</f>
        <v>0</v>
      </c>
      <c r="I77">
        <f>INDEX(F_Eletkorok!$E$4:$E$14,MATCH($B77,F_Eletkorok!$A$4:$A$14,0))</f>
        <v>2010</v>
      </c>
      <c r="J77">
        <f>INDEX(F_Eletkorok!$F$4:$F$14,MATCH($B77,F_Eletkorok!$A$4:$A$14,0))</f>
        <v>1925</v>
      </c>
      <c r="K77">
        <f>INDEX(F_Letszamok!$C$2:$C$10,MATCH($C77,F_Letszamok!$A$2:$A$10,0))</f>
        <v>2</v>
      </c>
      <c r="L77">
        <f>INDEX(F_Letszamok!$D$2:$D$10,MATCH($C77,F_Letszamok!$A$2:$A$10,0))</f>
        <v>2</v>
      </c>
      <c r="M77">
        <f>IF($F77=0,$I77 + IF(AND($G77,F_Eletkorok!$I$4=F_Eletkorok!$I$7),1,0),IF(NOT($H77),INDEX(F_Eletkorok!$E$4:$E$14,MATCH(MAX($B77-1,F_Eletkorok!$I$9),F_Eletkorok!$A$4:$A$14,0)),INDEX(F_Eletkorok!$E$4:$E$14,MATCH(MAX($B77-1,F_Eletkorok!$I$10),F_Eletkorok!$A$4:$A$14,0))))</f>
        <v>2010</v>
      </c>
      <c r="N77">
        <f>IF($F77=0,$J77,IF(NOT($H77),INDEX(F_Eletkorok!$F$4:$F$14,MATCH(MIN($B77+1,F_Eletkorok!$J$9),F_Eletkorok!$A$4:$A$14,0)),INDEX(F_Eletkorok!$F$4:$F$14,MATCH(MIN($B77+1,F_Eletkorok!$J$10),F_Eletkorok!$A$4:$A$14,0))))</f>
        <v>1925</v>
      </c>
    </row>
    <row r="78" spans="1:14" ht="15" customHeight="1" x14ac:dyDescent="0.25">
      <c r="A78" s="7">
        <v>77</v>
      </c>
      <c r="B78" s="115">
        <v>6</v>
      </c>
      <c r="C78" s="115">
        <v>2</v>
      </c>
      <c r="D78" s="118" t="s">
        <v>111</v>
      </c>
      <c r="E78" s="97" t="s">
        <v>112</v>
      </c>
      <c r="F78" s="113">
        <v>0</v>
      </c>
      <c r="G78" s="114" t="b">
        <v>1</v>
      </c>
      <c r="H78" s="113" t="b">
        <f>IF(ISBLANK($B78),"",$B78&gt;=F_Eletkorok!$I$10)</f>
        <v>0</v>
      </c>
      <c r="I78">
        <f>INDEX(F_Eletkorok!$E$4:$E$14,MATCH($B78,F_Eletkorok!$A$4:$A$14,0))</f>
        <v>2010</v>
      </c>
      <c r="J78">
        <f>INDEX(F_Eletkorok!$F$4:$F$14,MATCH($B78,F_Eletkorok!$A$4:$A$14,0))</f>
        <v>1925</v>
      </c>
      <c r="K78">
        <f>INDEX(F_Letszamok!$C$2:$C$10,MATCH($C78,F_Letszamok!$A$2:$A$10,0))</f>
        <v>2</v>
      </c>
      <c r="L78">
        <f>INDEX(F_Letszamok!$D$2:$D$10,MATCH($C78,F_Letszamok!$A$2:$A$10,0))</f>
        <v>2</v>
      </c>
      <c r="M78">
        <f>IF($F78=0,$I78 + IF(AND($G78,F_Eletkorok!$I$4=F_Eletkorok!$I$7),1,0),IF(NOT($H78),INDEX(F_Eletkorok!$E$4:$E$14,MATCH(MAX($B78-1,F_Eletkorok!$I$9),F_Eletkorok!$A$4:$A$14,0)),INDEX(F_Eletkorok!$E$4:$E$14,MATCH(MAX($B78-1,F_Eletkorok!$I$10),F_Eletkorok!$A$4:$A$14,0))))</f>
        <v>2010</v>
      </c>
      <c r="N78">
        <f>IF($F78=0,$J78,IF(NOT($H78),INDEX(F_Eletkorok!$F$4:$F$14,MATCH(MIN($B78+1,F_Eletkorok!$J$9),F_Eletkorok!$A$4:$A$14,0)),INDEX(F_Eletkorok!$F$4:$F$14,MATCH(MIN($B78+1,F_Eletkorok!$J$10),F_Eletkorok!$A$4:$A$14,0))))</f>
        <v>1925</v>
      </c>
    </row>
    <row r="79" spans="1:14" ht="15" customHeight="1" x14ac:dyDescent="0.25">
      <c r="A79" s="7">
        <v>78</v>
      </c>
      <c r="B79" s="115">
        <v>6</v>
      </c>
      <c r="C79" s="115">
        <v>5</v>
      </c>
      <c r="D79" s="118" t="s">
        <v>115</v>
      </c>
      <c r="E79" s="97" t="s">
        <v>116</v>
      </c>
      <c r="F79" s="113">
        <v>0</v>
      </c>
      <c r="G79" s="114" t="b">
        <v>0</v>
      </c>
      <c r="H79" s="113" t="b">
        <f>IF(ISBLANK($B79),"",$B79&gt;=F_Eletkorok!$I$10)</f>
        <v>0</v>
      </c>
      <c r="I79">
        <f>INDEX(F_Eletkorok!$E$4:$E$14,MATCH($B79,F_Eletkorok!$A$4:$A$14,0))</f>
        <v>2010</v>
      </c>
      <c r="J79">
        <f>INDEX(F_Eletkorok!$F$4:$F$14,MATCH($B79,F_Eletkorok!$A$4:$A$14,0))</f>
        <v>1925</v>
      </c>
      <c r="K79">
        <f>INDEX(F_Letszamok!$C$2:$C$10,MATCH($C79,F_Letszamok!$A$2:$A$10,0))</f>
        <v>16</v>
      </c>
      <c r="L79">
        <f>INDEX(F_Letszamok!$D$2:$D$10,MATCH($C79,F_Letszamok!$A$2:$A$10,0))</f>
        <v>24</v>
      </c>
      <c r="M79">
        <f>IF($F79=0,$I79 + IF(AND($G79,F_Eletkorok!$I$4=F_Eletkorok!$I$7),1,0),IF(NOT($H79),INDEX(F_Eletkorok!$E$4:$E$14,MATCH(MAX($B79-1,F_Eletkorok!$I$9),F_Eletkorok!$A$4:$A$14,0)),INDEX(F_Eletkorok!$E$4:$E$14,MATCH(MAX($B79-1,F_Eletkorok!$I$10),F_Eletkorok!$A$4:$A$14,0))))</f>
        <v>2010</v>
      </c>
      <c r="N79">
        <f>IF($F79=0,$J79,IF(NOT($H79),INDEX(F_Eletkorok!$F$4:$F$14,MATCH(MIN($B79+1,F_Eletkorok!$J$9),F_Eletkorok!$A$4:$A$14,0)),INDEX(F_Eletkorok!$F$4:$F$14,MATCH(MIN($B79+1,F_Eletkorok!$J$10),F_Eletkorok!$A$4:$A$14,0))))</f>
        <v>1925</v>
      </c>
    </row>
    <row r="80" spans="1:14" ht="15" customHeight="1" x14ac:dyDescent="0.25">
      <c r="A80" s="7">
        <v>79</v>
      </c>
      <c r="B80" s="115">
        <v>6</v>
      </c>
      <c r="C80" s="115">
        <v>4</v>
      </c>
      <c r="D80" s="118" t="s">
        <v>113</v>
      </c>
      <c r="E80" s="97" t="s">
        <v>114</v>
      </c>
      <c r="F80" s="113">
        <v>0.2</v>
      </c>
      <c r="G80" s="114" t="b">
        <v>0</v>
      </c>
      <c r="H80" s="113" t="b">
        <f>IF(ISBLANK($B80),"",$B80&gt;=F_Eletkorok!$I$10)</f>
        <v>0</v>
      </c>
      <c r="I80">
        <f>INDEX(F_Eletkorok!$E$4:$E$14,MATCH($B80,F_Eletkorok!$A$4:$A$14,0))</f>
        <v>2010</v>
      </c>
      <c r="J80">
        <f>INDEX(F_Eletkorok!$F$4:$F$14,MATCH($B80,F_Eletkorok!$A$4:$A$14,0))</f>
        <v>1925</v>
      </c>
      <c r="K80">
        <f>INDEX(F_Letszamok!$C$2:$C$10,MATCH($C80,F_Letszamok!$A$2:$A$10,0))</f>
        <v>4</v>
      </c>
      <c r="L80">
        <f>INDEX(F_Letszamok!$D$2:$D$10,MATCH($C80,F_Letszamok!$A$2:$A$10,0))</f>
        <v>15</v>
      </c>
      <c r="M80">
        <f>IF($F80=0,$I80 + IF(AND($G80,F_Eletkorok!$I$4=F_Eletkorok!$I$7),1,0),IF(NOT($H80),INDEX(F_Eletkorok!$E$4:$E$14,MATCH(MAX($B80-1,F_Eletkorok!$I$9),F_Eletkorok!$A$4:$A$14,0)),INDEX(F_Eletkorok!$E$4:$E$14,MATCH(MAX($B80-1,F_Eletkorok!$I$10),F_Eletkorok!$A$4:$A$14,0))))</f>
        <v>2011</v>
      </c>
      <c r="N80">
        <f>IF($F80=0,$J80,IF(NOT($H80),INDEX(F_Eletkorok!$F$4:$F$14,MATCH(MIN($B80+1,F_Eletkorok!$J$9),F_Eletkorok!$A$4:$A$14,0)),INDEX(F_Eletkorok!$F$4:$F$14,MATCH(MIN($B80+1,F_Eletkorok!$J$10),F_Eletkorok!$A$4:$A$14,0))))</f>
        <v>1925</v>
      </c>
    </row>
    <row r="81" spans="1:14" ht="15" customHeight="1" x14ac:dyDescent="0.25">
      <c r="A81" s="7">
        <v>80</v>
      </c>
      <c r="B81" s="115">
        <v>6</v>
      </c>
      <c r="C81" s="115">
        <v>9</v>
      </c>
      <c r="D81" s="122" t="s">
        <v>225</v>
      </c>
      <c r="E81" s="101" t="s">
        <v>226</v>
      </c>
      <c r="F81" s="113">
        <v>0</v>
      </c>
      <c r="G81" s="114" t="b">
        <v>0</v>
      </c>
      <c r="H81" s="113" t="b">
        <f>IF(ISBLANK($B81),"",$B81&gt;=F_Eletkorok!$I$10)</f>
        <v>0</v>
      </c>
      <c r="I81">
        <f>INDEX(F_Eletkorok!$E$4:$E$14,MATCH($B81,F_Eletkorok!$A$4:$A$14,0))</f>
        <v>2010</v>
      </c>
      <c r="J81">
        <f>INDEX(F_Eletkorok!$F$4:$F$14,MATCH($B81,F_Eletkorok!$A$4:$A$14,0))</f>
        <v>1925</v>
      </c>
      <c r="K81">
        <f>INDEX(F_Letszamok!$C$2:$C$10,MATCH($C81,F_Letszamok!$A$2:$A$10,0))</f>
        <v>6</v>
      </c>
      <c r="L81">
        <f>INDEX(F_Letszamok!$D$2:$D$10,MATCH($C81,F_Letszamok!$A$2:$A$10,0))</f>
        <v>40</v>
      </c>
      <c r="M81">
        <f>IF($F81=0,$I81 + IF(AND($G81,F_Eletkorok!$I$4=F_Eletkorok!$I$7),1,0),IF(NOT($H81),INDEX(F_Eletkorok!$E$4:$E$14,MATCH(MAX($B81-1,F_Eletkorok!$I$9),F_Eletkorok!$A$4:$A$14,0)),INDEX(F_Eletkorok!$E$4:$E$14,MATCH(MAX($B81-1,F_Eletkorok!$I$10),F_Eletkorok!$A$4:$A$14,0))))</f>
        <v>2010</v>
      </c>
      <c r="N81">
        <f>IF($F81=0,$J81,IF(NOT($H81),INDEX(F_Eletkorok!$F$4:$F$14,MATCH(MIN($B81+1,F_Eletkorok!$J$9),F_Eletkorok!$A$4:$A$14,0)),INDEX(F_Eletkorok!$F$4:$F$14,MATCH(MIN($B81+1,F_Eletkorok!$J$10),F_Eletkorok!$A$4:$A$14,0))))</f>
        <v>1925</v>
      </c>
    </row>
    <row r="82" spans="1:14" ht="15" customHeight="1" x14ac:dyDescent="0.25">
      <c r="A82" s="7">
        <v>81</v>
      </c>
      <c r="B82" s="115">
        <v>1</v>
      </c>
      <c r="C82" s="115">
        <v>6</v>
      </c>
      <c r="D82" s="123" t="s">
        <v>123</v>
      </c>
      <c r="E82" s="102" t="s">
        <v>124</v>
      </c>
      <c r="F82" s="113">
        <v>0</v>
      </c>
      <c r="G82" s="114" t="b">
        <v>0</v>
      </c>
      <c r="H82" s="113" t="b">
        <f>IF(ISBLANK($B82),"",$B82&gt;=F_Eletkorok!$I$10)</f>
        <v>0</v>
      </c>
      <c r="I82">
        <f>INDEX(F_Eletkorok!$E$4:$E$14,MATCH($B82,F_Eletkorok!$A$4:$A$14,0))</f>
        <v>2025</v>
      </c>
      <c r="J82">
        <f>INDEX(F_Eletkorok!$F$4:$F$14,MATCH($B82,F_Eletkorok!$A$4:$A$14,0))</f>
        <v>2019</v>
      </c>
      <c r="K82">
        <f>INDEX(F_Letszamok!$C$2:$C$10,MATCH($C82,F_Letszamok!$A$2:$A$10,0))</f>
        <v>8</v>
      </c>
      <c r="L82">
        <f>INDEX(F_Letszamok!$D$2:$D$10,MATCH($C82,F_Letszamok!$A$2:$A$10,0))</f>
        <v>24</v>
      </c>
      <c r="M82">
        <f>IF($F82=0,$I82 + IF(AND($G82,F_Eletkorok!$I$4=F_Eletkorok!$I$7),1,0),IF(NOT($H82),INDEX(F_Eletkorok!$E$4:$E$14,MATCH(MAX($B82-1,F_Eletkorok!$I$9),F_Eletkorok!$A$4:$A$14,0)),INDEX(F_Eletkorok!$E$4:$E$14,MATCH(MAX($B82-1,F_Eletkorok!$I$10),F_Eletkorok!$A$4:$A$14,0))))</f>
        <v>2025</v>
      </c>
      <c r="N82">
        <f>IF($F82=0,$J82,IF(NOT($H82),INDEX(F_Eletkorok!$F$4:$F$14,MATCH(MIN($B82+1,F_Eletkorok!$J$9),F_Eletkorok!$A$4:$A$14,0)),INDEX(F_Eletkorok!$F$4:$F$14,MATCH(MIN($B82+1,F_Eletkorok!$J$10),F_Eletkorok!$A$4:$A$14,0))))</f>
        <v>2019</v>
      </c>
    </row>
    <row r="83" spans="1:14" ht="15" customHeight="1" x14ac:dyDescent="0.25">
      <c r="A83" s="7">
        <v>82</v>
      </c>
      <c r="B83" s="115">
        <v>1</v>
      </c>
      <c r="C83" s="115">
        <v>3</v>
      </c>
      <c r="D83" s="123" t="s">
        <v>121</v>
      </c>
      <c r="E83" s="102" t="s">
        <v>122</v>
      </c>
      <c r="F83" s="113">
        <v>0</v>
      </c>
      <c r="G83" s="114" t="b">
        <v>0</v>
      </c>
      <c r="H83" s="113" t="b">
        <f>IF(ISBLANK($B83),"",$B83&gt;=F_Eletkorok!$I$10)</f>
        <v>0</v>
      </c>
      <c r="I83">
        <f>INDEX(F_Eletkorok!$E$4:$E$14,MATCH($B83,F_Eletkorok!$A$4:$A$14,0))</f>
        <v>2025</v>
      </c>
      <c r="J83">
        <f>INDEX(F_Eletkorok!$F$4:$F$14,MATCH($B83,F_Eletkorok!$A$4:$A$14,0))</f>
        <v>2019</v>
      </c>
      <c r="K83">
        <f>INDEX(F_Letszamok!$C$2:$C$10,MATCH($C83,F_Letszamok!$A$2:$A$10,0))</f>
        <v>3</v>
      </c>
      <c r="L83">
        <f>INDEX(F_Letszamok!$D$2:$D$10,MATCH($C83,F_Letszamok!$A$2:$A$10,0))</f>
        <v>5</v>
      </c>
      <c r="M83">
        <f>IF($F83=0,$I83 + IF(AND($G83,F_Eletkorok!$I$4=F_Eletkorok!$I$7),1,0),IF(NOT($H83),INDEX(F_Eletkorok!$E$4:$E$14,MATCH(MAX($B83-1,F_Eletkorok!$I$9),F_Eletkorok!$A$4:$A$14,0)),INDEX(F_Eletkorok!$E$4:$E$14,MATCH(MAX($B83-1,F_Eletkorok!$I$10),F_Eletkorok!$A$4:$A$14,0))))</f>
        <v>2025</v>
      </c>
      <c r="N83">
        <f>IF($F83=0,$J83,IF(NOT($H83),INDEX(F_Eletkorok!$F$4:$F$14,MATCH(MIN($B83+1,F_Eletkorok!$J$9),F_Eletkorok!$A$4:$A$14,0)),INDEX(F_Eletkorok!$F$4:$F$14,MATCH(MIN($B83+1,F_Eletkorok!$J$10),F_Eletkorok!$A$4:$A$14,0))))</f>
        <v>2019</v>
      </c>
    </row>
    <row r="84" spans="1:14" ht="15" customHeight="1" x14ac:dyDescent="0.25">
      <c r="A84" s="7">
        <v>83</v>
      </c>
      <c r="B84" s="115">
        <v>1</v>
      </c>
      <c r="C84" s="115">
        <v>2</v>
      </c>
      <c r="D84" s="123" t="s">
        <v>9</v>
      </c>
      <c r="E84" s="102" t="s">
        <v>10</v>
      </c>
      <c r="F84" s="113">
        <v>0</v>
      </c>
      <c r="G84" s="114" t="b">
        <v>0</v>
      </c>
      <c r="H84" s="113" t="b">
        <f>IF(ISBLANK($B84),"",$B84&gt;=F_Eletkorok!$I$10)</f>
        <v>0</v>
      </c>
      <c r="I84">
        <f>INDEX(F_Eletkorok!$E$4:$E$14,MATCH($B84,F_Eletkorok!$A$4:$A$14,0))</f>
        <v>2025</v>
      </c>
      <c r="J84">
        <f>INDEX(F_Eletkorok!$F$4:$F$14,MATCH($B84,F_Eletkorok!$A$4:$A$14,0))</f>
        <v>2019</v>
      </c>
      <c r="K84">
        <f>INDEX(F_Letszamok!$C$2:$C$10,MATCH($C84,F_Letszamok!$A$2:$A$10,0))</f>
        <v>2</v>
      </c>
      <c r="L84">
        <f>INDEX(F_Letszamok!$D$2:$D$10,MATCH($C84,F_Letszamok!$A$2:$A$10,0))</f>
        <v>2</v>
      </c>
      <c r="M84">
        <f>IF($F84=0,$I84 + IF(AND($G84,F_Eletkorok!$I$4=F_Eletkorok!$I$7),1,0),IF(NOT($H84),INDEX(F_Eletkorok!$E$4:$E$14,MATCH(MAX($B84-1,F_Eletkorok!$I$9),F_Eletkorok!$A$4:$A$14,0)),INDEX(F_Eletkorok!$E$4:$E$14,MATCH(MAX($B84-1,F_Eletkorok!$I$10),F_Eletkorok!$A$4:$A$14,0))))</f>
        <v>2025</v>
      </c>
      <c r="N84">
        <f>IF($F84=0,$J84,IF(NOT($H84),INDEX(F_Eletkorok!$F$4:$F$14,MATCH(MIN($B84+1,F_Eletkorok!$J$9),F_Eletkorok!$A$4:$A$14,0)),INDEX(F_Eletkorok!$F$4:$F$14,MATCH(MIN($B84+1,F_Eletkorok!$J$10),F_Eletkorok!$A$4:$A$14,0))))</f>
        <v>2019</v>
      </c>
    </row>
    <row r="85" spans="1:14" ht="15" customHeight="1" x14ac:dyDescent="0.25">
      <c r="A85" s="7">
        <v>84</v>
      </c>
      <c r="B85" s="115">
        <v>1</v>
      </c>
      <c r="C85" s="115">
        <v>5</v>
      </c>
      <c r="D85" s="123" t="s">
        <v>13</v>
      </c>
      <c r="E85" s="102" t="s">
        <v>14</v>
      </c>
      <c r="F85" s="113">
        <v>0.2</v>
      </c>
      <c r="G85" s="114" t="b">
        <v>0</v>
      </c>
      <c r="H85" s="113" t="b">
        <f>IF(ISBLANK($B85),"",$B85&gt;=F_Eletkorok!$I$10)</f>
        <v>0</v>
      </c>
      <c r="I85">
        <f>INDEX(F_Eletkorok!$E$4:$E$14,MATCH($B85,F_Eletkorok!$A$4:$A$14,0))</f>
        <v>2025</v>
      </c>
      <c r="J85">
        <f>INDEX(F_Eletkorok!$F$4:$F$14,MATCH($B85,F_Eletkorok!$A$4:$A$14,0))</f>
        <v>2019</v>
      </c>
      <c r="K85">
        <f>INDEX(F_Letszamok!$C$2:$C$10,MATCH($C85,F_Letszamok!$A$2:$A$10,0))</f>
        <v>16</v>
      </c>
      <c r="L85">
        <f>INDEX(F_Letszamok!$D$2:$D$10,MATCH($C85,F_Letszamok!$A$2:$A$10,0))</f>
        <v>24</v>
      </c>
      <c r="M85">
        <f>IF($F85=0,$I85 + IF(AND($G85,F_Eletkorok!$I$4=F_Eletkorok!$I$7),1,0),IF(NOT($H85),INDEX(F_Eletkorok!$E$4:$E$14,MATCH(MAX($B85-1,F_Eletkorok!$I$9),F_Eletkorok!$A$4:$A$14,0)),INDEX(F_Eletkorok!$E$4:$E$14,MATCH(MAX($B85-1,F_Eletkorok!$I$10),F_Eletkorok!$A$4:$A$14,0))))</f>
        <v>2025</v>
      </c>
      <c r="N85">
        <f>IF($F85=0,$J85,IF(NOT($H85),INDEX(F_Eletkorok!$F$4:$F$14,MATCH(MIN($B85+1,F_Eletkorok!$J$9),F_Eletkorok!$A$4:$A$14,0)),INDEX(F_Eletkorok!$F$4:$F$14,MATCH(MIN($B85+1,F_Eletkorok!$J$10),F_Eletkorok!$A$4:$A$14,0))))</f>
        <v>2017</v>
      </c>
    </row>
    <row r="86" spans="1:14" ht="15" customHeight="1" x14ac:dyDescent="0.25">
      <c r="A86" s="7">
        <v>85</v>
      </c>
      <c r="B86" s="115">
        <v>1</v>
      </c>
      <c r="C86" s="115">
        <v>4</v>
      </c>
      <c r="D86" s="123" t="s">
        <v>11</v>
      </c>
      <c r="E86" s="102" t="s">
        <v>12</v>
      </c>
      <c r="F86" s="113">
        <v>0.2</v>
      </c>
      <c r="G86" s="114" t="b">
        <v>0</v>
      </c>
      <c r="H86" s="113" t="b">
        <f>IF(ISBLANK($B86),"",$B86&gt;=F_Eletkorok!$I$10)</f>
        <v>0</v>
      </c>
      <c r="I86">
        <f>INDEX(F_Eletkorok!$E$4:$E$14,MATCH($B86,F_Eletkorok!$A$4:$A$14,0))</f>
        <v>2025</v>
      </c>
      <c r="J86">
        <f>INDEX(F_Eletkorok!$F$4:$F$14,MATCH($B86,F_Eletkorok!$A$4:$A$14,0))</f>
        <v>2019</v>
      </c>
      <c r="K86">
        <f>INDEX(F_Letszamok!$C$2:$C$10,MATCH($C86,F_Letszamok!$A$2:$A$10,0))</f>
        <v>4</v>
      </c>
      <c r="L86">
        <f>INDEX(F_Letszamok!$D$2:$D$10,MATCH($C86,F_Letszamok!$A$2:$A$10,0))</f>
        <v>15</v>
      </c>
      <c r="M86">
        <f>IF($F86=0,$I86 + IF(AND($G86,F_Eletkorok!$I$4=F_Eletkorok!$I$7),1,0),IF(NOT($H86),INDEX(F_Eletkorok!$E$4:$E$14,MATCH(MAX($B86-1,F_Eletkorok!$I$9),F_Eletkorok!$A$4:$A$14,0)),INDEX(F_Eletkorok!$E$4:$E$14,MATCH(MAX($B86-1,F_Eletkorok!$I$10),F_Eletkorok!$A$4:$A$14,0))))</f>
        <v>2025</v>
      </c>
      <c r="N86">
        <f>IF($F86=0,$J86,IF(NOT($H86),INDEX(F_Eletkorok!$F$4:$F$14,MATCH(MIN($B86+1,F_Eletkorok!$J$9),F_Eletkorok!$A$4:$A$14,0)),INDEX(F_Eletkorok!$F$4:$F$14,MATCH(MIN($B86+1,F_Eletkorok!$J$10),F_Eletkorok!$A$4:$A$14,0))))</f>
        <v>2017</v>
      </c>
    </row>
    <row r="87" spans="1:14" ht="15" customHeight="1" x14ac:dyDescent="0.25">
      <c r="A87" s="7">
        <v>86</v>
      </c>
      <c r="B87" s="115">
        <v>1</v>
      </c>
      <c r="C87" s="115">
        <v>1</v>
      </c>
      <c r="D87" s="123" t="s">
        <v>119</v>
      </c>
      <c r="E87" s="102" t="s">
        <v>120</v>
      </c>
      <c r="F87" s="113">
        <v>0</v>
      </c>
      <c r="G87" s="114" t="b">
        <v>0</v>
      </c>
      <c r="H87" s="113" t="b">
        <f>IF(ISBLANK($B87),"",$B87&gt;=F_Eletkorok!$I$10)</f>
        <v>0</v>
      </c>
      <c r="I87">
        <f>INDEX(F_Eletkorok!$E$4:$E$14,MATCH($B87,F_Eletkorok!$A$4:$A$14,0))</f>
        <v>2025</v>
      </c>
      <c r="J87">
        <f>INDEX(F_Eletkorok!$F$4:$F$14,MATCH($B87,F_Eletkorok!$A$4:$A$14,0))</f>
        <v>2019</v>
      </c>
      <c r="K87">
        <f>INDEX(F_Letszamok!$C$2:$C$10,MATCH($C87,F_Letszamok!$A$2:$A$10,0))</f>
        <v>1</v>
      </c>
      <c r="L87">
        <f>INDEX(F_Letszamok!$D$2:$D$10,MATCH($C87,F_Letszamok!$A$2:$A$10,0))</f>
        <v>1</v>
      </c>
      <c r="M87">
        <f>IF($F87=0,$I87 + IF(AND($G87,F_Eletkorok!$I$4=F_Eletkorok!$I$7),1,0),IF(NOT($H87),INDEX(F_Eletkorok!$E$4:$E$14,MATCH(MAX($B87-1,F_Eletkorok!$I$9),F_Eletkorok!$A$4:$A$14,0)),INDEX(F_Eletkorok!$E$4:$E$14,MATCH(MAX($B87-1,F_Eletkorok!$I$10),F_Eletkorok!$A$4:$A$14,0))))</f>
        <v>2025</v>
      </c>
      <c r="N87">
        <f>IF($F87=0,$J87,IF(NOT($H87),INDEX(F_Eletkorok!$F$4:$F$14,MATCH(MIN($B87+1,F_Eletkorok!$J$9),F_Eletkorok!$A$4:$A$14,0)),INDEX(F_Eletkorok!$F$4:$F$14,MATCH(MIN($B87+1,F_Eletkorok!$J$10),F_Eletkorok!$A$4:$A$14,0))))</f>
        <v>2019</v>
      </c>
    </row>
    <row r="88" spans="1:14" ht="15" customHeight="1" x14ac:dyDescent="0.25">
      <c r="A88" s="7">
        <v>87</v>
      </c>
      <c r="B88" s="115">
        <v>1</v>
      </c>
      <c r="C88" s="115">
        <v>2</v>
      </c>
      <c r="D88" s="123" t="s">
        <v>15</v>
      </c>
      <c r="E88" s="102" t="s">
        <v>16</v>
      </c>
      <c r="F88" s="113">
        <v>0</v>
      </c>
      <c r="G88" s="114" t="b">
        <v>0</v>
      </c>
      <c r="H88" s="113" t="b">
        <f>IF(ISBLANK($B88),"",$B88&gt;=F_Eletkorok!$I$10)</f>
        <v>0</v>
      </c>
      <c r="I88">
        <f>INDEX(F_Eletkorok!$E$4:$E$14,MATCH($B88,F_Eletkorok!$A$4:$A$14,0))</f>
        <v>2025</v>
      </c>
      <c r="J88">
        <f>INDEX(F_Eletkorok!$F$4:$F$14,MATCH($B88,F_Eletkorok!$A$4:$A$14,0))</f>
        <v>2019</v>
      </c>
      <c r="K88">
        <f>INDEX(F_Letszamok!$C$2:$C$10,MATCH($C88,F_Letszamok!$A$2:$A$10,0))</f>
        <v>2</v>
      </c>
      <c r="L88">
        <f>INDEX(F_Letszamok!$D$2:$D$10,MATCH($C88,F_Letszamok!$A$2:$A$10,0))</f>
        <v>2</v>
      </c>
      <c r="M88">
        <f>IF($F88=0,$I88 + IF(AND($G88,F_Eletkorok!$I$4=F_Eletkorok!$I$7),1,0),IF(NOT($H88),INDEX(F_Eletkorok!$E$4:$E$14,MATCH(MAX($B88-1,F_Eletkorok!$I$9),F_Eletkorok!$A$4:$A$14,0)),INDEX(F_Eletkorok!$E$4:$E$14,MATCH(MAX($B88-1,F_Eletkorok!$I$10),F_Eletkorok!$A$4:$A$14,0))))</f>
        <v>2025</v>
      </c>
      <c r="N88">
        <f>IF($F88=0,$J88,IF(NOT($H88),INDEX(F_Eletkorok!$F$4:$F$14,MATCH(MIN($B88+1,F_Eletkorok!$J$9),F_Eletkorok!$A$4:$A$14,0)),INDEX(F_Eletkorok!$F$4:$F$14,MATCH(MIN($B88+1,F_Eletkorok!$J$10),F_Eletkorok!$A$4:$A$14,0))))</f>
        <v>2019</v>
      </c>
    </row>
    <row r="89" spans="1:14" ht="15" customHeight="1" x14ac:dyDescent="0.25">
      <c r="A89" s="7">
        <v>88</v>
      </c>
      <c r="B89" s="115">
        <v>1</v>
      </c>
      <c r="C89" s="115">
        <v>8</v>
      </c>
      <c r="D89" s="123" t="s">
        <v>19</v>
      </c>
      <c r="E89" s="102" t="s">
        <v>20</v>
      </c>
      <c r="F89" s="113">
        <v>0.2</v>
      </c>
      <c r="G89" s="114" t="b">
        <v>0</v>
      </c>
      <c r="H89" s="113" t="b">
        <f>IF(ISBLANK($B89),"",$B89&gt;=F_Eletkorok!$I$10)</f>
        <v>0</v>
      </c>
      <c r="I89">
        <f>INDEX(F_Eletkorok!$E$4:$E$14,MATCH($B89,F_Eletkorok!$A$4:$A$14,0))</f>
        <v>2025</v>
      </c>
      <c r="J89">
        <f>INDEX(F_Eletkorok!$F$4:$F$14,MATCH($B89,F_Eletkorok!$A$4:$A$14,0))</f>
        <v>2019</v>
      </c>
      <c r="K89">
        <f>INDEX(F_Letszamok!$C$2:$C$10,MATCH($C89,F_Letszamok!$A$2:$A$10,0))</f>
        <v>17</v>
      </c>
      <c r="L89">
        <f>INDEX(F_Letszamok!$D$2:$D$10,MATCH($C89,F_Letszamok!$A$2:$A$10,0))</f>
        <v>24</v>
      </c>
      <c r="M89">
        <f>IF($F89=0,$I89 + IF(AND($G89,F_Eletkorok!$I$4=F_Eletkorok!$I$7),1,0),IF(NOT($H89),INDEX(F_Eletkorok!$E$4:$E$14,MATCH(MAX($B89-1,F_Eletkorok!$I$9),F_Eletkorok!$A$4:$A$14,0)),INDEX(F_Eletkorok!$E$4:$E$14,MATCH(MAX($B89-1,F_Eletkorok!$I$10),F_Eletkorok!$A$4:$A$14,0))))</f>
        <v>2025</v>
      </c>
      <c r="N89">
        <f>IF($F89=0,$J89,IF(NOT($H89),INDEX(F_Eletkorok!$F$4:$F$14,MATCH(MIN($B89+1,F_Eletkorok!$J$9),F_Eletkorok!$A$4:$A$14,0)),INDEX(F_Eletkorok!$F$4:$F$14,MATCH(MIN($B89+1,F_Eletkorok!$J$10),F_Eletkorok!$A$4:$A$14,0))))</f>
        <v>2017</v>
      </c>
    </row>
    <row r="90" spans="1:14" ht="15" customHeight="1" x14ac:dyDescent="0.25">
      <c r="A90" s="7">
        <v>89</v>
      </c>
      <c r="B90" s="115">
        <v>1</v>
      </c>
      <c r="C90" s="115">
        <v>7</v>
      </c>
      <c r="D90" s="123" t="s">
        <v>17</v>
      </c>
      <c r="E90" s="102" t="s">
        <v>18</v>
      </c>
      <c r="F90" s="113">
        <v>0.2</v>
      </c>
      <c r="G90" s="114" t="b">
        <v>0</v>
      </c>
      <c r="H90" s="113" t="b">
        <f>IF(ISBLANK($B90),"",$B90&gt;=F_Eletkorok!$I$10)</f>
        <v>0</v>
      </c>
      <c r="I90">
        <f>INDEX(F_Eletkorok!$E$4:$E$14,MATCH($B90,F_Eletkorok!$A$4:$A$14,0))</f>
        <v>2025</v>
      </c>
      <c r="J90">
        <f>INDEX(F_Eletkorok!$F$4:$F$14,MATCH($B90,F_Eletkorok!$A$4:$A$14,0))</f>
        <v>2019</v>
      </c>
      <c r="K90">
        <f>INDEX(F_Letszamok!$C$2:$C$10,MATCH($C90,F_Letszamok!$A$2:$A$10,0))</f>
        <v>4</v>
      </c>
      <c r="L90">
        <f>INDEX(F_Letszamok!$D$2:$D$10,MATCH($C90,F_Letszamok!$A$2:$A$10,0))</f>
        <v>16</v>
      </c>
      <c r="M90">
        <f>IF($F90=0,$I90 + IF(AND($G90,F_Eletkorok!$I$4=F_Eletkorok!$I$7),1,0),IF(NOT($H90),INDEX(F_Eletkorok!$E$4:$E$14,MATCH(MAX($B90-1,F_Eletkorok!$I$9),F_Eletkorok!$A$4:$A$14,0)),INDEX(F_Eletkorok!$E$4:$E$14,MATCH(MAX($B90-1,F_Eletkorok!$I$10),F_Eletkorok!$A$4:$A$14,0))))</f>
        <v>2025</v>
      </c>
      <c r="N90">
        <f>IF($F90=0,$J90,IF(NOT($H90),INDEX(F_Eletkorok!$F$4:$F$14,MATCH(MIN($B90+1,F_Eletkorok!$J$9),F_Eletkorok!$A$4:$A$14,0)),INDEX(F_Eletkorok!$F$4:$F$14,MATCH(MIN($B90+1,F_Eletkorok!$J$10),F_Eletkorok!$A$4:$A$14,0))))</f>
        <v>2017</v>
      </c>
    </row>
    <row r="91" spans="1:14" ht="15" customHeight="1" x14ac:dyDescent="0.25">
      <c r="A91" s="7">
        <v>90</v>
      </c>
      <c r="B91" s="115">
        <v>1</v>
      </c>
      <c r="C91" s="115">
        <v>2</v>
      </c>
      <c r="D91" s="123" t="s">
        <v>21</v>
      </c>
      <c r="E91" s="102" t="s">
        <v>22</v>
      </c>
      <c r="F91" s="113">
        <v>0</v>
      </c>
      <c r="G91" s="114" t="b">
        <v>0</v>
      </c>
      <c r="H91" s="113" t="b">
        <f>IF(ISBLANK($B91),"",$B91&gt;=F_Eletkorok!$I$10)</f>
        <v>0</v>
      </c>
      <c r="I91">
        <f>INDEX(F_Eletkorok!$E$4:$E$14,MATCH($B91,F_Eletkorok!$A$4:$A$14,0))</f>
        <v>2025</v>
      </c>
      <c r="J91">
        <f>INDEX(F_Eletkorok!$F$4:$F$14,MATCH($B91,F_Eletkorok!$A$4:$A$14,0))</f>
        <v>2019</v>
      </c>
      <c r="K91">
        <f>INDEX(F_Letszamok!$C$2:$C$10,MATCH($C91,F_Letszamok!$A$2:$A$10,0))</f>
        <v>2</v>
      </c>
      <c r="L91">
        <f>INDEX(F_Letszamok!$D$2:$D$10,MATCH($C91,F_Letszamok!$A$2:$A$10,0))</f>
        <v>2</v>
      </c>
      <c r="M91">
        <f>IF($F91=0,$I91 + IF(AND($G91,F_Eletkorok!$I$4=F_Eletkorok!$I$7),1,0),IF(NOT($H91),INDEX(F_Eletkorok!$E$4:$E$14,MATCH(MAX($B91-1,F_Eletkorok!$I$9),F_Eletkorok!$A$4:$A$14,0)),INDEX(F_Eletkorok!$E$4:$E$14,MATCH(MAX($B91-1,F_Eletkorok!$I$10),F_Eletkorok!$A$4:$A$14,0))))</f>
        <v>2025</v>
      </c>
      <c r="N91">
        <f>IF($F91=0,$J91,IF(NOT($H91),INDEX(F_Eletkorok!$F$4:$F$14,MATCH(MIN($B91+1,F_Eletkorok!$J$9),F_Eletkorok!$A$4:$A$14,0)),INDEX(F_Eletkorok!$F$4:$F$14,MATCH(MIN($B91+1,F_Eletkorok!$J$10),F_Eletkorok!$A$4:$A$14,0))))</f>
        <v>2019</v>
      </c>
    </row>
    <row r="92" spans="1:14" ht="15" customHeight="1" x14ac:dyDescent="0.25">
      <c r="A92" s="7">
        <v>91</v>
      </c>
      <c r="B92" s="115">
        <v>1</v>
      </c>
      <c r="C92" s="115">
        <v>5</v>
      </c>
      <c r="D92" s="123" t="s">
        <v>25</v>
      </c>
      <c r="E92" s="102" t="s">
        <v>26</v>
      </c>
      <c r="F92" s="113">
        <v>0.2</v>
      </c>
      <c r="G92" s="114" t="b">
        <v>0</v>
      </c>
      <c r="H92" s="113" t="b">
        <f>IF(ISBLANK($B92),"",$B92&gt;=F_Eletkorok!$I$10)</f>
        <v>0</v>
      </c>
      <c r="I92">
        <f>INDEX(F_Eletkorok!$E$4:$E$14,MATCH($B92,F_Eletkorok!$A$4:$A$14,0))</f>
        <v>2025</v>
      </c>
      <c r="J92">
        <f>INDEX(F_Eletkorok!$F$4:$F$14,MATCH($B92,F_Eletkorok!$A$4:$A$14,0))</f>
        <v>2019</v>
      </c>
      <c r="K92">
        <f>INDEX(F_Letszamok!$C$2:$C$10,MATCH($C92,F_Letszamok!$A$2:$A$10,0))</f>
        <v>16</v>
      </c>
      <c r="L92">
        <f>INDEX(F_Letszamok!$D$2:$D$10,MATCH($C92,F_Letszamok!$A$2:$A$10,0))</f>
        <v>24</v>
      </c>
      <c r="M92">
        <f>IF($F92=0,$I92 + IF(AND($G92,F_Eletkorok!$I$4=F_Eletkorok!$I$7),1,0),IF(NOT($H92),INDEX(F_Eletkorok!$E$4:$E$14,MATCH(MAX($B92-1,F_Eletkorok!$I$9),F_Eletkorok!$A$4:$A$14,0)),INDEX(F_Eletkorok!$E$4:$E$14,MATCH(MAX($B92-1,F_Eletkorok!$I$10),F_Eletkorok!$A$4:$A$14,0))))</f>
        <v>2025</v>
      </c>
      <c r="N92">
        <f>IF($F92=0,$J92,IF(NOT($H92),INDEX(F_Eletkorok!$F$4:$F$14,MATCH(MIN($B92+1,F_Eletkorok!$J$9),F_Eletkorok!$A$4:$A$14,0)),INDEX(F_Eletkorok!$F$4:$F$14,MATCH(MIN($B92+1,F_Eletkorok!$J$10),F_Eletkorok!$A$4:$A$14,0))))</f>
        <v>2017</v>
      </c>
    </row>
    <row r="93" spans="1:14" ht="15" customHeight="1" x14ac:dyDescent="0.25">
      <c r="A93" s="7">
        <v>92</v>
      </c>
      <c r="B93" s="115">
        <v>1</v>
      </c>
      <c r="C93" s="115">
        <v>4</v>
      </c>
      <c r="D93" s="123" t="s">
        <v>23</v>
      </c>
      <c r="E93" s="102" t="s">
        <v>24</v>
      </c>
      <c r="F93" s="113">
        <v>0.2</v>
      </c>
      <c r="G93" s="114" t="b">
        <v>0</v>
      </c>
      <c r="H93" s="113" t="b">
        <f>IF(ISBLANK($B93),"",$B93&gt;=F_Eletkorok!$I$10)</f>
        <v>0</v>
      </c>
      <c r="I93">
        <f>INDEX(F_Eletkorok!$E$4:$E$14,MATCH($B93,F_Eletkorok!$A$4:$A$14,0))</f>
        <v>2025</v>
      </c>
      <c r="J93">
        <f>INDEX(F_Eletkorok!$F$4:$F$14,MATCH($B93,F_Eletkorok!$A$4:$A$14,0))</f>
        <v>2019</v>
      </c>
      <c r="K93">
        <f>INDEX(F_Letszamok!$C$2:$C$10,MATCH($C93,F_Letszamok!$A$2:$A$10,0))</f>
        <v>4</v>
      </c>
      <c r="L93">
        <f>INDEX(F_Letszamok!$D$2:$D$10,MATCH($C93,F_Letszamok!$A$2:$A$10,0))</f>
        <v>15</v>
      </c>
      <c r="M93">
        <f>IF($F93=0,$I93 + IF(AND($G93,F_Eletkorok!$I$4=F_Eletkorok!$I$7),1,0),IF(NOT($H93),INDEX(F_Eletkorok!$E$4:$E$14,MATCH(MAX($B93-1,F_Eletkorok!$I$9),F_Eletkorok!$A$4:$A$14,0)),INDEX(F_Eletkorok!$E$4:$E$14,MATCH(MAX($B93-1,F_Eletkorok!$I$10),F_Eletkorok!$A$4:$A$14,0))))</f>
        <v>2025</v>
      </c>
      <c r="N93">
        <f>IF($F93=0,$J93,IF(NOT($H93),INDEX(F_Eletkorok!$F$4:$F$14,MATCH(MIN($B93+1,F_Eletkorok!$J$9),F_Eletkorok!$A$4:$A$14,0)),INDEX(F_Eletkorok!$F$4:$F$14,MATCH(MIN($B93+1,F_Eletkorok!$J$10),F_Eletkorok!$A$4:$A$14,0))))</f>
        <v>2017</v>
      </c>
    </row>
    <row r="94" spans="1:14" ht="15" customHeight="1" x14ac:dyDescent="0.25">
      <c r="A94" s="7">
        <v>93</v>
      </c>
      <c r="B94" s="115">
        <v>4</v>
      </c>
      <c r="C94" s="115">
        <v>6</v>
      </c>
      <c r="D94" s="124" t="s">
        <v>143</v>
      </c>
      <c r="E94" s="103" t="s">
        <v>144</v>
      </c>
      <c r="F94" s="113">
        <v>0</v>
      </c>
      <c r="G94" s="114" t="b">
        <v>0</v>
      </c>
      <c r="H94" s="113" t="b">
        <f>IF(ISBLANK($B94),"",$B94&gt;=F_Eletkorok!$I$10)</f>
        <v>0</v>
      </c>
      <c r="I94">
        <f>INDEX(F_Eletkorok!$E$4:$E$14,MATCH($B94,F_Eletkorok!$A$4:$A$14,0))</f>
        <v>2014</v>
      </c>
      <c r="J94">
        <f>INDEX(F_Eletkorok!$F$4:$F$14,MATCH($B94,F_Eletkorok!$A$4:$A$14,0))</f>
        <v>2011</v>
      </c>
      <c r="K94">
        <f>INDEX(F_Letszamok!$C$2:$C$10,MATCH($C94,F_Letszamok!$A$2:$A$10,0))</f>
        <v>8</v>
      </c>
      <c r="L94">
        <f>INDEX(F_Letszamok!$D$2:$D$10,MATCH($C94,F_Letszamok!$A$2:$A$10,0))</f>
        <v>24</v>
      </c>
      <c r="M94">
        <f>IF($F94=0,$I94 + IF(AND($G94,F_Eletkorok!$I$4=F_Eletkorok!$I$7),1,0),IF(NOT($H94),INDEX(F_Eletkorok!$E$4:$E$14,MATCH(MAX($B94-1,F_Eletkorok!$I$9),F_Eletkorok!$A$4:$A$14,0)),INDEX(F_Eletkorok!$E$4:$E$14,MATCH(MAX($B94-1,F_Eletkorok!$I$10),F_Eletkorok!$A$4:$A$14,0))))</f>
        <v>2014</v>
      </c>
      <c r="N94">
        <f>IF($F94=0,$J94,IF(NOT($H94),INDEX(F_Eletkorok!$F$4:$F$14,MATCH(MIN($B94+1,F_Eletkorok!$J$9),F_Eletkorok!$A$4:$A$14,0)),INDEX(F_Eletkorok!$F$4:$F$14,MATCH(MIN($B94+1,F_Eletkorok!$J$10),F_Eletkorok!$A$4:$A$14,0))))</f>
        <v>2011</v>
      </c>
    </row>
    <row r="95" spans="1:14" ht="15" customHeight="1" x14ac:dyDescent="0.25">
      <c r="A95" s="7">
        <v>94</v>
      </c>
      <c r="B95" s="115">
        <v>4</v>
      </c>
      <c r="C95" s="115">
        <v>6</v>
      </c>
      <c r="D95" s="124" t="s">
        <v>151</v>
      </c>
      <c r="E95" s="103" t="s">
        <v>152</v>
      </c>
      <c r="F95" s="113">
        <v>0</v>
      </c>
      <c r="G95" s="114" t="b">
        <v>0</v>
      </c>
      <c r="H95" s="113" t="b">
        <f>IF(ISBLANK($B95),"",$B95&gt;=F_Eletkorok!$I$10)</f>
        <v>0</v>
      </c>
      <c r="I95">
        <f>INDEX(F_Eletkorok!$E$4:$E$14,MATCH($B95,F_Eletkorok!$A$4:$A$14,0))</f>
        <v>2014</v>
      </c>
      <c r="J95">
        <f>INDEX(F_Eletkorok!$F$4:$F$14,MATCH($B95,F_Eletkorok!$A$4:$A$14,0))</f>
        <v>2011</v>
      </c>
      <c r="K95">
        <f>INDEX(F_Letszamok!$C$2:$C$10,MATCH($C95,F_Letszamok!$A$2:$A$10,0))</f>
        <v>8</v>
      </c>
      <c r="L95">
        <f>INDEX(F_Letszamok!$D$2:$D$10,MATCH($C95,F_Letszamok!$A$2:$A$10,0))</f>
        <v>24</v>
      </c>
      <c r="M95">
        <f>IF($F95=0,$I95 + IF(AND($G95,F_Eletkorok!$I$4=F_Eletkorok!$I$7),1,0),IF(NOT($H95),INDEX(F_Eletkorok!$E$4:$E$14,MATCH(MAX($B95-1,F_Eletkorok!$I$9),F_Eletkorok!$A$4:$A$14,0)),INDEX(F_Eletkorok!$E$4:$E$14,MATCH(MAX($B95-1,F_Eletkorok!$I$10),F_Eletkorok!$A$4:$A$14,0))))</f>
        <v>2014</v>
      </c>
      <c r="N95">
        <f>IF($F95=0,$J95,IF(NOT($H95),INDEX(F_Eletkorok!$F$4:$F$14,MATCH(MIN($B95+1,F_Eletkorok!$J$9),F_Eletkorok!$A$4:$A$14,0)),INDEX(F_Eletkorok!$F$4:$F$14,MATCH(MIN($B95+1,F_Eletkorok!$J$10),F_Eletkorok!$A$4:$A$14,0))))</f>
        <v>2011</v>
      </c>
    </row>
    <row r="96" spans="1:14" ht="15" customHeight="1" x14ac:dyDescent="0.25">
      <c r="A96" s="7">
        <v>95</v>
      </c>
      <c r="B96" s="115">
        <v>4</v>
      </c>
      <c r="C96" s="115">
        <v>3</v>
      </c>
      <c r="D96" s="124" t="s">
        <v>139</v>
      </c>
      <c r="E96" s="103" t="s">
        <v>140</v>
      </c>
      <c r="F96" s="113">
        <v>0</v>
      </c>
      <c r="G96" s="114" t="b">
        <v>0</v>
      </c>
      <c r="H96" s="113" t="b">
        <f>IF(ISBLANK($B96),"",$B96&gt;=F_Eletkorok!$I$10)</f>
        <v>0</v>
      </c>
      <c r="I96">
        <f>INDEX(F_Eletkorok!$E$4:$E$14,MATCH($B96,F_Eletkorok!$A$4:$A$14,0))</f>
        <v>2014</v>
      </c>
      <c r="J96">
        <f>INDEX(F_Eletkorok!$F$4:$F$14,MATCH($B96,F_Eletkorok!$A$4:$A$14,0))</f>
        <v>2011</v>
      </c>
      <c r="K96">
        <f>INDEX(F_Letszamok!$C$2:$C$10,MATCH($C96,F_Letszamok!$A$2:$A$10,0))</f>
        <v>3</v>
      </c>
      <c r="L96">
        <f>INDEX(F_Letszamok!$D$2:$D$10,MATCH($C96,F_Letszamok!$A$2:$A$10,0))</f>
        <v>5</v>
      </c>
      <c r="M96">
        <f>IF($F96=0,$I96 + IF(AND($G96,F_Eletkorok!$I$4=F_Eletkorok!$I$7),1,0),IF(NOT($H96),INDEX(F_Eletkorok!$E$4:$E$14,MATCH(MAX($B96-1,F_Eletkorok!$I$9),F_Eletkorok!$A$4:$A$14,0)),INDEX(F_Eletkorok!$E$4:$E$14,MATCH(MAX($B96-1,F_Eletkorok!$I$10),F_Eletkorok!$A$4:$A$14,0))))</f>
        <v>2014</v>
      </c>
      <c r="N96">
        <f>IF($F96=0,$J96,IF(NOT($H96),INDEX(F_Eletkorok!$F$4:$F$14,MATCH(MIN($B96+1,F_Eletkorok!$J$9),F_Eletkorok!$A$4:$A$14,0)),INDEX(F_Eletkorok!$F$4:$F$14,MATCH(MIN($B96+1,F_Eletkorok!$J$10),F_Eletkorok!$A$4:$A$14,0))))</f>
        <v>2011</v>
      </c>
    </row>
    <row r="97" spans="1:14" ht="15" customHeight="1" x14ac:dyDescent="0.25">
      <c r="A97" s="7">
        <v>96</v>
      </c>
      <c r="B97" s="115">
        <v>4</v>
      </c>
      <c r="C97" s="115">
        <v>3</v>
      </c>
      <c r="D97" s="124" t="s">
        <v>147</v>
      </c>
      <c r="E97" s="103" t="s">
        <v>148</v>
      </c>
      <c r="F97" s="113">
        <v>0</v>
      </c>
      <c r="G97" s="114" t="b">
        <v>0</v>
      </c>
      <c r="H97" s="113" t="b">
        <f>IF(ISBLANK($B97),"",$B97&gt;=F_Eletkorok!$I$10)</f>
        <v>0</v>
      </c>
      <c r="I97">
        <f>INDEX(F_Eletkorok!$E$4:$E$14,MATCH($B97,F_Eletkorok!$A$4:$A$14,0))</f>
        <v>2014</v>
      </c>
      <c r="J97">
        <f>INDEX(F_Eletkorok!$F$4:$F$14,MATCH($B97,F_Eletkorok!$A$4:$A$14,0))</f>
        <v>2011</v>
      </c>
      <c r="K97">
        <f>INDEX(F_Letszamok!$C$2:$C$10,MATCH($C97,F_Letszamok!$A$2:$A$10,0))</f>
        <v>3</v>
      </c>
      <c r="L97">
        <f>INDEX(F_Letszamok!$D$2:$D$10,MATCH($C97,F_Letszamok!$A$2:$A$10,0))</f>
        <v>5</v>
      </c>
      <c r="M97">
        <f>IF($F97=0,$I97 + IF(AND($G97,F_Eletkorok!$I$4=F_Eletkorok!$I$7),1,0),IF(NOT($H97),INDEX(F_Eletkorok!$E$4:$E$14,MATCH(MAX($B97-1,F_Eletkorok!$I$9),F_Eletkorok!$A$4:$A$14,0)),INDEX(F_Eletkorok!$E$4:$E$14,MATCH(MAX($B97-1,F_Eletkorok!$I$10),F_Eletkorok!$A$4:$A$14,0))))</f>
        <v>2014</v>
      </c>
      <c r="N97">
        <f>IF($F97=0,$J97,IF(NOT($H97),INDEX(F_Eletkorok!$F$4:$F$14,MATCH(MIN($B97+1,F_Eletkorok!$J$9),F_Eletkorok!$A$4:$A$14,0)),INDEX(F_Eletkorok!$F$4:$F$14,MATCH(MIN($B97+1,F_Eletkorok!$J$10),F_Eletkorok!$A$4:$A$14,0))))</f>
        <v>2011</v>
      </c>
    </row>
    <row r="98" spans="1:14" ht="15" customHeight="1" x14ac:dyDescent="0.25">
      <c r="A98" s="7">
        <v>97</v>
      </c>
      <c r="B98" s="115">
        <v>4</v>
      </c>
      <c r="C98" s="115">
        <v>6</v>
      </c>
      <c r="D98" s="124" t="s">
        <v>145</v>
      </c>
      <c r="E98" s="103" t="s">
        <v>146</v>
      </c>
      <c r="F98" s="113">
        <v>0</v>
      </c>
      <c r="G98" s="114" t="b">
        <v>0</v>
      </c>
      <c r="H98" s="113" t="b">
        <f>IF(ISBLANK($B98),"",$B98&gt;=F_Eletkorok!$I$10)</f>
        <v>0</v>
      </c>
      <c r="I98">
        <f>INDEX(F_Eletkorok!$E$4:$E$14,MATCH($B98,F_Eletkorok!$A$4:$A$14,0))</f>
        <v>2014</v>
      </c>
      <c r="J98">
        <f>INDEX(F_Eletkorok!$F$4:$F$14,MATCH($B98,F_Eletkorok!$A$4:$A$14,0))</f>
        <v>2011</v>
      </c>
      <c r="K98">
        <f>INDEX(F_Letszamok!$C$2:$C$10,MATCH($C98,F_Letszamok!$A$2:$A$10,0))</f>
        <v>8</v>
      </c>
      <c r="L98">
        <f>INDEX(F_Letszamok!$D$2:$D$10,MATCH($C98,F_Letszamok!$A$2:$A$10,0))</f>
        <v>24</v>
      </c>
      <c r="M98">
        <f>IF($F98=0,$I98 + IF(AND($G98,F_Eletkorok!$I$4=F_Eletkorok!$I$7),1,0),IF(NOT($H98),INDEX(F_Eletkorok!$E$4:$E$14,MATCH(MAX($B98-1,F_Eletkorok!$I$9),F_Eletkorok!$A$4:$A$14,0)),INDEX(F_Eletkorok!$E$4:$E$14,MATCH(MAX($B98-1,F_Eletkorok!$I$10),F_Eletkorok!$A$4:$A$14,0))))</f>
        <v>2014</v>
      </c>
      <c r="N98">
        <f>IF($F98=0,$J98,IF(NOT($H98),INDEX(F_Eletkorok!$F$4:$F$14,MATCH(MIN($B98+1,F_Eletkorok!$J$9),F_Eletkorok!$A$4:$A$14,0)),INDEX(F_Eletkorok!$F$4:$F$14,MATCH(MIN($B98+1,F_Eletkorok!$J$10),F_Eletkorok!$A$4:$A$14,0))))</f>
        <v>2011</v>
      </c>
    </row>
    <row r="99" spans="1:14" ht="15" customHeight="1" x14ac:dyDescent="0.25">
      <c r="A99" s="7">
        <v>98</v>
      </c>
      <c r="B99" s="115">
        <v>4</v>
      </c>
      <c r="C99" s="115">
        <v>6</v>
      </c>
      <c r="D99" s="124" t="s">
        <v>153</v>
      </c>
      <c r="E99" s="103" t="s">
        <v>154</v>
      </c>
      <c r="F99" s="113">
        <v>0</v>
      </c>
      <c r="G99" s="114" t="b">
        <v>0</v>
      </c>
      <c r="H99" s="113" t="b">
        <f>IF(ISBLANK($B99),"",$B99&gt;=F_Eletkorok!$I$10)</f>
        <v>0</v>
      </c>
      <c r="I99">
        <f>INDEX(F_Eletkorok!$E$4:$E$14,MATCH($B99,F_Eletkorok!$A$4:$A$14,0))</f>
        <v>2014</v>
      </c>
      <c r="J99">
        <f>INDEX(F_Eletkorok!$F$4:$F$14,MATCH($B99,F_Eletkorok!$A$4:$A$14,0))</f>
        <v>2011</v>
      </c>
      <c r="K99">
        <f>INDEX(F_Letszamok!$C$2:$C$10,MATCH($C99,F_Letszamok!$A$2:$A$10,0))</f>
        <v>8</v>
      </c>
      <c r="L99">
        <f>INDEX(F_Letszamok!$D$2:$D$10,MATCH($C99,F_Letszamok!$A$2:$A$10,0))</f>
        <v>24</v>
      </c>
      <c r="M99">
        <f>IF($F99=0,$I99 + IF(AND($G99,F_Eletkorok!$I$4=F_Eletkorok!$I$7),1,0),IF(NOT($H99),INDEX(F_Eletkorok!$E$4:$E$14,MATCH(MAX($B99-1,F_Eletkorok!$I$9),F_Eletkorok!$A$4:$A$14,0)),INDEX(F_Eletkorok!$E$4:$E$14,MATCH(MAX($B99-1,F_Eletkorok!$I$10),F_Eletkorok!$A$4:$A$14,0))))</f>
        <v>2014</v>
      </c>
      <c r="N99">
        <f>IF($F99=0,$J99,IF(NOT($H99),INDEX(F_Eletkorok!$F$4:$F$14,MATCH(MIN($B99+1,F_Eletkorok!$J$9),F_Eletkorok!$A$4:$A$14,0)),INDEX(F_Eletkorok!$F$4:$F$14,MATCH(MIN($B99+1,F_Eletkorok!$J$10),F_Eletkorok!$A$4:$A$14,0))))</f>
        <v>2011</v>
      </c>
    </row>
    <row r="100" spans="1:14" ht="15" customHeight="1" x14ac:dyDescent="0.25">
      <c r="A100" s="7">
        <v>99</v>
      </c>
      <c r="B100" s="115">
        <v>4</v>
      </c>
      <c r="C100" s="115">
        <v>3</v>
      </c>
      <c r="D100" s="124" t="s">
        <v>141</v>
      </c>
      <c r="E100" s="103" t="s">
        <v>142</v>
      </c>
      <c r="F100" s="113">
        <v>0</v>
      </c>
      <c r="G100" s="114" t="b">
        <v>0</v>
      </c>
      <c r="H100" s="113" t="b">
        <f>IF(ISBLANK($B100),"",$B100&gt;=F_Eletkorok!$I$10)</f>
        <v>0</v>
      </c>
      <c r="I100">
        <f>INDEX(F_Eletkorok!$E$4:$E$14,MATCH($B100,F_Eletkorok!$A$4:$A$14,0))</f>
        <v>2014</v>
      </c>
      <c r="J100">
        <f>INDEX(F_Eletkorok!$F$4:$F$14,MATCH($B100,F_Eletkorok!$A$4:$A$14,0))</f>
        <v>2011</v>
      </c>
      <c r="K100">
        <f>INDEX(F_Letszamok!$C$2:$C$10,MATCH($C100,F_Letszamok!$A$2:$A$10,0))</f>
        <v>3</v>
      </c>
      <c r="L100">
        <f>INDEX(F_Letszamok!$D$2:$D$10,MATCH($C100,F_Letszamok!$A$2:$A$10,0))</f>
        <v>5</v>
      </c>
      <c r="M100">
        <f>IF($F100=0,$I100 + IF(AND($G100,F_Eletkorok!$I$4=F_Eletkorok!$I$7),1,0),IF(NOT($H100),INDEX(F_Eletkorok!$E$4:$E$14,MATCH(MAX($B100-1,F_Eletkorok!$I$9),F_Eletkorok!$A$4:$A$14,0)),INDEX(F_Eletkorok!$E$4:$E$14,MATCH(MAX($B100-1,F_Eletkorok!$I$10),F_Eletkorok!$A$4:$A$14,0))))</f>
        <v>2014</v>
      </c>
      <c r="N100">
        <f>IF($F100=0,$J100,IF(NOT($H100),INDEX(F_Eletkorok!$F$4:$F$14,MATCH(MIN($B100+1,F_Eletkorok!$J$9),F_Eletkorok!$A$4:$A$14,0)),INDEX(F_Eletkorok!$F$4:$F$14,MATCH(MIN($B100+1,F_Eletkorok!$J$10),F_Eletkorok!$A$4:$A$14,0))))</f>
        <v>2011</v>
      </c>
    </row>
    <row r="101" spans="1:14" ht="15" customHeight="1" x14ac:dyDescent="0.25">
      <c r="A101" s="7">
        <v>100</v>
      </c>
      <c r="B101" s="115">
        <v>4</v>
      </c>
      <c r="C101" s="115">
        <v>3</v>
      </c>
      <c r="D101" s="124" t="s">
        <v>149</v>
      </c>
      <c r="E101" s="103" t="s">
        <v>150</v>
      </c>
      <c r="F101" s="113">
        <v>0</v>
      </c>
      <c r="G101" s="114" t="b">
        <v>0</v>
      </c>
      <c r="H101" s="113" t="b">
        <f>IF(ISBLANK($B101),"",$B101&gt;=F_Eletkorok!$I$10)</f>
        <v>0</v>
      </c>
      <c r="I101">
        <f>INDEX(F_Eletkorok!$E$4:$E$14,MATCH($B101,F_Eletkorok!$A$4:$A$14,0))</f>
        <v>2014</v>
      </c>
      <c r="J101">
        <f>INDEX(F_Eletkorok!$F$4:$F$14,MATCH($B101,F_Eletkorok!$A$4:$A$14,0))</f>
        <v>2011</v>
      </c>
      <c r="K101">
        <f>INDEX(F_Letszamok!$C$2:$C$10,MATCH($C101,F_Letszamok!$A$2:$A$10,0))</f>
        <v>3</v>
      </c>
      <c r="L101">
        <f>INDEX(F_Letszamok!$D$2:$D$10,MATCH($C101,F_Letszamok!$A$2:$A$10,0))</f>
        <v>5</v>
      </c>
      <c r="M101">
        <f>IF($F101=0,$I101 + IF(AND($G101,F_Eletkorok!$I$4=F_Eletkorok!$I$7),1,0),IF(NOT($H101),INDEX(F_Eletkorok!$E$4:$E$14,MATCH(MAX($B101-1,F_Eletkorok!$I$9),F_Eletkorok!$A$4:$A$14,0)),INDEX(F_Eletkorok!$E$4:$E$14,MATCH(MAX($B101-1,F_Eletkorok!$I$10),F_Eletkorok!$A$4:$A$14,0))))</f>
        <v>2014</v>
      </c>
      <c r="N101">
        <f>IF($F101=0,$J101,IF(NOT($H101),INDEX(F_Eletkorok!$F$4:$F$14,MATCH(MIN($B101+1,F_Eletkorok!$J$9),F_Eletkorok!$A$4:$A$14,0)),INDEX(F_Eletkorok!$F$4:$F$14,MATCH(MIN($B101+1,F_Eletkorok!$J$10),F_Eletkorok!$A$4:$A$14,0))))</f>
        <v>2011</v>
      </c>
    </row>
    <row r="102" spans="1:14" ht="15" customHeight="1" x14ac:dyDescent="0.25">
      <c r="A102" s="7">
        <v>101</v>
      </c>
      <c r="B102" s="115">
        <v>4</v>
      </c>
      <c r="C102" s="115">
        <v>2</v>
      </c>
      <c r="D102" s="124" t="s">
        <v>63</v>
      </c>
      <c r="E102" s="103" t="s">
        <v>64</v>
      </c>
      <c r="F102" s="113">
        <v>0</v>
      </c>
      <c r="G102" s="114" t="b">
        <v>1</v>
      </c>
      <c r="H102" s="113" t="b">
        <f>IF(ISBLANK($B102),"",$B102&gt;=F_Eletkorok!$I$10)</f>
        <v>0</v>
      </c>
      <c r="I102">
        <f>INDEX(F_Eletkorok!$E$4:$E$14,MATCH($B102,F_Eletkorok!$A$4:$A$14,0))</f>
        <v>2014</v>
      </c>
      <c r="J102">
        <f>INDEX(F_Eletkorok!$F$4:$F$14,MATCH($B102,F_Eletkorok!$A$4:$A$14,0))</f>
        <v>2011</v>
      </c>
      <c r="K102">
        <f>INDEX(F_Letszamok!$C$2:$C$10,MATCH($C102,F_Letszamok!$A$2:$A$10,0))</f>
        <v>2</v>
      </c>
      <c r="L102">
        <f>INDEX(F_Letszamok!$D$2:$D$10,MATCH($C102,F_Letszamok!$A$2:$A$10,0))</f>
        <v>2</v>
      </c>
      <c r="M102">
        <f>IF($F102=0,$I102 + IF(AND($G102,F_Eletkorok!$I$4=F_Eletkorok!$I$7),1,0),IF(NOT($H102),INDEX(F_Eletkorok!$E$4:$E$14,MATCH(MAX($B102-1,F_Eletkorok!$I$9),F_Eletkorok!$A$4:$A$14,0)),INDEX(F_Eletkorok!$E$4:$E$14,MATCH(MAX($B102-1,F_Eletkorok!$I$10),F_Eletkorok!$A$4:$A$14,0))))</f>
        <v>2014</v>
      </c>
      <c r="N102">
        <f>IF($F102=0,$J102,IF(NOT($H102),INDEX(F_Eletkorok!$F$4:$F$14,MATCH(MIN($B102+1,F_Eletkorok!$J$9),F_Eletkorok!$A$4:$A$14,0)),INDEX(F_Eletkorok!$F$4:$F$14,MATCH(MIN($B102+1,F_Eletkorok!$J$10),F_Eletkorok!$A$4:$A$14,0))))</f>
        <v>2011</v>
      </c>
    </row>
    <row r="103" spans="1:14" ht="15" customHeight="1" x14ac:dyDescent="0.25">
      <c r="A103" s="7">
        <v>102</v>
      </c>
      <c r="B103" s="115">
        <v>4</v>
      </c>
      <c r="C103" s="115">
        <v>5</v>
      </c>
      <c r="D103" s="124" t="s">
        <v>67</v>
      </c>
      <c r="E103" s="103" t="s">
        <v>68</v>
      </c>
      <c r="F103" s="113">
        <v>0</v>
      </c>
      <c r="G103" s="114" t="b">
        <v>0</v>
      </c>
      <c r="H103" s="113" t="b">
        <f>IF(ISBLANK($B103),"",$B103&gt;=F_Eletkorok!$I$10)</f>
        <v>0</v>
      </c>
      <c r="I103">
        <f>INDEX(F_Eletkorok!$E$4:$E$14,MATCH($B103,F_Eletkorok!$A$4:$A$14,0))</f>
        <v>2014</v>
      </c>
      <c r="J103">
        <f>INDEX(F_Eletkorok!$F$4:$F$14,MATCH($B103,F_Eletkorok!$A$4:$A$14,0))</f>
        <v>2011</v>
      </c>
      <c r="K103">
        <f>INDEX(F_Letszamok!$C$2:$C$10,MATCH($C103,F_Letszamok!$A$2:$A$10,0))</f>
        <v>16</v>
      </c>
      <c r="L103">
        <f>INDEX(F_Letszamok!$D$2:$D$10,MATCH($C103,F_Letszamok!$A$2:$A$10,0))</f>
        <v>24</v>
      </c>
      <c r="M103">
        <f>IF($F103=0,$I103 + IF(AND($G103,F_Eletkorok!$I$4=F_Eletkorok!$I$7),1,0),IF(NOT($H103),INDEX(F_Eletkorok!$E$4:$E$14,MATCH(MAX($B103-1,F_Eletkorok!$I$9),F_Eletkorok!$A$4:$A$14,0)),INDEX(F_Eletkorok!$E$4:$E$14,MATCH(MAX($B103-1,F_Eletkorok!$I$10),F_Eletkorok!$A$4:$A$14,0))))</f>
        <v>2014</v>
      </c>
      <c r="N103">
        <f>IF($F103=0,$J103,IF(NOT($H103),INDEX(F_Eletkorok!$F$4:$F$14,MATCH(MIN($B103+1,F_Eletkorok!$J$9),F_Eletkorok!$A$4:$A$14,0)),INDEX(F_Eletkorok!$F$4:$F$14,MATCH(MIN($B103+1,F_Eletkorok!$J$10),F_Eletkorok!$A$4:$A$14,0))))</f>
        <v>2011</v>
      </c>
    </row>
    <row r="104" spans="1:14" ht="15" customHeight="1" x14ac:dyDescent="0.25">
      <c r="A104" s="7">
        <v>103</v>
      </c>
      <c r="B104" s="115">
        <v>4</v>
      </c>
      <c r="C104" s="115">
        <v>4</v>
      </c>
      <c r="D104" s="124" t="s">
        <v>65</v>
      </c>
      <c r="E104" s="103" t="s">
        <v>66</v>
      </c>
      <c r="F104" s="113">
        <v>0.2</v>
      </c>
      <c r="G104" s="114" t="b">
        <v>0</v>
      </c>
      <c r="H104" s="113" t="b">
        <f>IF(ISBLANK($B104),"",$B104&gt;=F_Eletkorok!$I$10)</f>
        <v>0</v>
      </c>
      <c r="I104">
        <f>INDEX(F_Eletkorok!$E$4:$E$14,MATCH($B104,F_Eletkorok!$A$4:$A$14,0))</f>
        <v>2014</v>
      </c>
      <c r="J104">
        <f>INDEX(F_Eletkorok!$F$4:$F$14,MATCH($B104,F_Eletkorok!$A$4:$A$14,0))</f>
        <v>2011</v>
      </c>
      <c r="K104">
        <f>INDEX(F_Letszamok!$C$2:$C$10,MATCH($C104,F_Letszamok!$A$2:$A$10,0))</f>
        <v>4</v>
      </c>
      <c r="L104">
        <f>INDEX(F_Letszamok!$D$2:$D$10,MATCH($C104,F_Letszamok!$A$2:$A$10,0))</f>
        <v>15</v>
      </c>
      <c r="M104">
        <f>IF($F104=0,$I104 + IF(AND($G104,F_Eletkorok!$I$4=F_Eletkorok!$I$7),1,0),IF(NOT($H104),INDEX(F_Eletkorok!$E$4:$E$14,MATCH(MAX($B104-1,F_Eletkorok!$I$9),F_Eletkorok!$A$4:$A$14,0)),INDEX(F_Eletkorok!$E$4:$E$14,MATCH(MAX($B104-1,F_Eletkorok!$I$10),F_Eletkorok!$A$4:$A$14,0))))</f>
        <v>2018</v>
      </c>
      <c r="N104">
        <f>IF($F104=0,$J104,IF(NOT($H104),INDEX(F_Eletkorok!$F$4:$F$14,MATCH(MIN($B104+1,F_Eletkorok!$J$9),F_Eletkorok!$A$4:$A$14,0)),INDEX(F_Eletkorok!$F$4:$F$14,MATCH(MIN($B104+1,F_Eletkorok!$J$10),F_Eletkorok!$A$4:$A$14,0))))</f>
        <v>2007</v>
      </c>
    </row>
    <row r="105" spans="1:14" ht="15" customHeight="1" x14ac:dyDescent="0.25">
      <c r="A105" s="7">
        <v>104</v>
      </c>
      <c r="B105" s="115">
        <v>4</v>
      </c>
      <c r="C105" s="115">
        <v>1</v>
      </c>
      <c r="D105" s="124" t="s">
        <v>137</v>
      </c>
      <c r="E105" s="103" t="s">
        <v>138</v>
      </c>
      <c r="F105" s="113">
        <v>0</v>
      </c>
      <c r="G105" s="114" t="b">
        <v>0</v>
      </c>
      <c r="H105" s="113" t="b">
        <f>IF(ISBLANK($B105),"",$B105&gt;=F_Eletkorok!$I$10)</f>
        <v>0</v>
      </c>
      <c r="I105">
        <f>INDEX(F_Eletkorok!$E$4:$E$14,MATCH($B105,F_Eletkorok!$A$4:$A$14,0))</f>
        <v>2014</v>
      </c>
      <c r="J105">
        <f>INDEX(F_Eletkorok!$F$4:$F$14,MATCH($B105,F_Eletkorok!$A$4:$A$14,0))</f>
        <v>2011</v>
      </c>
      <c r="K105">
        <f>INDEX(F_Letszamok!$C$2:$C$10,MATCH($C105,F_Letszamok!$A$2:$A$10,0))</f>
        <v>1</v>
      </c>
      <c r="L105">
        <f>INDEX(F_Letszamok!$D$2:$D$10,MATCH($C105,F_Letszamok!$A$2:$A$10,0))</f>
        <v>1</v>
      </c>
      <c r="M105">
        <f>IF($F105=0,$I105 + IF(AND($G105,F_Eletkorok!$I$4=F_Eletkorok!$I$7),1,0),IF(NOT($H105),INDEX(F_Eletkorok!$E$4:$E$14,MATCH(MAX($B105-1,F_Eletkorok!$I$9),F_Eletkorok!$A$4:$A$14,0)),INDEX(F_Eletkorok!$E$4:$E$14,MATCH(MAX($B105-1,F_Eletkorok!$I$10),F_Eletkorok!$A$4:$A$14,0))))</f>
        <v>2014</v>
      </c>
      <c r="N105">
        <f>IF($F105=0,$J105,IF(NOT($H105),INDEX(F_Eletkorok!$F$4:$F$14,MATCH(MIN($B105+1,F_Eletkorok!$J$9),F_Eletkorok!$A$4:$A$14,0)),INDEX(F_Eletkorok!$F$4:$F$14,MATCH(MIN($B105+1,F_Eletkorok!$J$10),F_Eletkorok!$A$4:$A$14,0))))</f>
        <v>2011</v>
      </c>
    </row>
    <row r="106" spans="1:14" ht="15" customHeight="1" x14ac:dyDescent="0.25">
      <c r="A106" s="7">
        <v>105</v>
      </c>
      <c r="B106" s="115">
        <v>4</v>
      </c>
      <c r="C106" s="115">
        <v>2</v>
      </c>
      <c r="D106" s="124" t="s">
        <v>69</v>
      </c>
      <c r="E106" s="103" t="s">
        <v>70</v>
      </c>
      <c r="F106" s="113">
        <v>0</v>
      </c>
      <c r="G106" s="114" t="b">
        <v>1</v>
      </c>
      <c r="H106" s="113" t="b">
        <f>IF(ISBLANK($B106),"",$B106&gt;=F_Eletkorok!$I$10)</f>
        <v>0</v>
      </c>
      <c r="I106">
        <f>INDEX(F_Eletkorok!$E$4:$E$14,MATCH($B106,F_Eletkorok!$A$4:$A$14,0))</f>
        <v>2014</v>
      </c>
      <c r="J106">
        <f>INDEX(F_Eletkorok!$F$4:$F$14,MATCH($B106,F_Eletkorok!$A$4:$A$14,0))</f>
        <v>2011</v>
      </c>
      <c r="K106">
        <f>INDEX(F_Letszamok!$C$2:$C$10,MATCH($C106,F_Letszamok!$A$2:$A$10,0))</f>
        <v>2</v>
      </c>
      <c r="L106">
        <f>INDEX(F_Letszamok!$D$2:$D$10,MATCH($C106,F_Letszamok!$A$2:$A$10,0))</f>
        <v>2</v>
      </c>
      <c r="M106">
        <f>IF($F106=0,$I106 + IF(AND($G106,F_Eletkorok!$I$4=F_Eletkorok!$I$7),1,0),IF(NOT($H106),INDEX(F_Eletkorok!$E$4:$E$14,MATCH(MAX($B106-1,F_Eletkorok!$I$9),F_Eletkorok!$A$4:$A$14,0)),INDEX(F_Eletkorok!$E$4:$E$14,MATCH(MAX($B106-1,F_Eletkorok!$I$10),F_Eletkorok!$A$4:$A$14,0))))</f>
        <v>2014</v>
      </c>
      <c r="N106">
        <f>IF($F106=0,$J106,IF(NOT($H106),INDEX(F_Eletkorok!$F$4:$F$14,MATCH(MIN($B106+1,F_Eletkorok!$J$9),F_Eletkorok!$A$4:$A$14,0)),INDEX(F_Eletkorok!$F$4:$F$14,MATCH(MIN($B106+1,F_Eletkorok!$J$10),F_Eletkorok!$A$4:$A$14,0))))</f>
        <v>2011</v>
      </c>
    </row>
    <row r="107" spans="1:14" ht="15" customHeight="1" x14ac:dyDescent="0.25">
      <c r="A107" s="7">
        <v>106</v>
      </c>
      <c r="B107" s="115">
        <v>4</v>
      </c>
      <c r="C107" s="115">
        <v>8</v>
      </c>
      <c r="D107" s="124" t="s">
        <v>73</v>
      </c>
      <c r="E107" s="103" t="s">
        <v>74</v>
      </c>
      <c r="F107" s="113">
        <v>0</v>
      </c>
      <c r="G107" s="114" t="b">
        <v>0</v>
      </c>
      <c r="H107" s="113" t="b">
        <f>IF(ISBLANK($B107),"",$B107&gt;=F_Eletkorok!$I$10)</f>
        <v>0</v>
      </c>
      <c r="I107">
        <f>INDEX(F_Eletkorok!$E$4:$E$14,MATCH($B107,F_Eletkorok!$A$4:$A$14,0))</f>
        <v>2014</v>
      </c>
      <c r="J107">
        <f>INDEX(F_Eletkorok!$F$4:$F$14,MATCH($B107,F_Eletkorok!$A$4:$A$14,0))</f>
        <v>2011</v>
      </c>
      <c r="K107">
        <f>INDEX(F_Letszamok!$C$2:$C$10,MATCH($C107,F_Letszamok!$A$2:$A$10,0))</f>
        <v>17</v>
      </c>
      <c r="L107">
        <f>INDEX(F_Letszamok!$D$2:$D$10,MATCH($C107,F_Letszamok!$A$2:$A$10,0))</f>
        <v>24</v>
      </c>
      <c r="M107">
        <f>IF($F107=0,$I107 + IF(AND($G107,F_Eletkorok!$I$4=F_Eletkorok!$I$7),1,0),IF(NOT($H107),INDEX(F_Eletkorok!$E$4:$E$14,MATCH(MAX($B107-1,F_Eletkorok!$I$9),F_Eletkorok!$A$4:$A$14,0)),INDEX(F_Eletkorok!$E$4:$E$14,MATCH(MAX($B107-1,F_Eletkorok!$I$10),F_Eletkorok!$A$4:$A$14,0))))</f>
        <v>2014</v>
      </c>
      <c r="N107">
        <f>IF($F107=0,$J107,IF(NOT($H107),INDEX(F_Eletkorok!$F$4:$F$14,MATCH(MIN($B107+1,F_Eletkorok!$J$9),F_Eletkorok!$A$4:$A$14,0)),INDEX(F_Eletkorok!$F$4:$F$14,MATCH(MIN($B107+1,F_Eletkorok!$J$10),F_Eletkorok!$A$4:$A$14,0))))</f>
        <v>2011</v>
      </c>
    </row>
    <row r="108" spans="1:14" ht="15" customHeight="1" x14ac:dyDescent="0.25">
      <c r="A108" s="7">
        <v>107</v>
      </c>
      <c r="B108" s="115">
        <v>4</v>
      </c>
      <c r="C108" s="115">
        <v>7</v>
      </c>
      <c r="D108" s="124" t="s">
        <v>71</v>
      </c>
      <c r="E108" s="103" t="s">
        <v>72</v>
      </c>
      <c r="F108" s="113">
        <v>0.2</v>
      </c>
      <c r="G108" s="114" t="b">
        <v>0</v>
      </c>
      <c r="H108" s="113" t="b">
        <f>IF(ISBLANK($B108),"",$B108&gt;=F_Eletkorok!$I$10)</f>
        <v>0</v>
      </c>
      <c r="I108">
        <f>INDEX(F_Eletkorok!$E$4:$E$14,MATCH($B108,F_Eletkorok!$A$4:$A$14,0))</f>
        <v>2014</v>
      </c>
      <c r="J108">
        <f>INDEX(F_Eletkorok!$F$4:$F$14,MATCH($B108,F_Eletkorok!$A$4:$A$14,0))</f>
        <v>2011</v>
      </c>
      <c r="K108">
        <f>INDEX(F_Letszamok!$C$2:$C$10,MATCH($C108,F_Letszamok!$A$2:$A$10,0))</f>
        <v>4</v>
      </c>
      <c r="L108">
        <f>INDEX(F_Letszamok!$D$2:$D$10,MATCH($C108,F_Letszamok!$A$2:$A$10,0))</f>
        <v>16</v>
      </c>
      <c r="M108">
        <f>IF($F108=0,$I108 + IF(AND($G108,F_Eletkorok!$I$4=F_Eletkorok!$I$7),1,0),IF(NOT($H108),INDEX(F_Eletkorok!$E$4:$E$14,MATCH(MAX($B108-1,F_Eletkorok!$I$9),F_Eletkorok!$A$4:$A$14,0)),INDEX(F_Eletkorok!$E$4:$E$14,MATCH(MAX($B108-1,F_Eletkorok!$I$10),F_Eletkorok!$A$4:$A$14,0))))</f>
        <v>2018</v>
      </c>
      <c r="N108">
        <f>IF($F108=0,$J108,IF(NOT($H108),INDEX(F_Eletkorok!$F$4:$F$14,MATCH(MIN($B108+1,F_Eletkorok!$J$9),F_Eletkorok!$A$4:$A$14,0)),INDEX(F_Eletkorok!$F$4:$F$14,MATCH(MIN($B108+1,F_Eletkorok!$J$10),F_Eletkorok!$A$4:$A$14,0))))</f>
        <v>2007</v>
      </c>
    </row>
    <row r="109" spans="1:14" ht="15" customHeight="1" x14ac:dyDescent="0.25">
      <c r="A109" s="7">
        <v>108</v>
      </c>
      <c r="B109" s="115">
        <v>4</v>
      </c>
      <c r="C109" s="115">
        <v>2</v>
      </c>
      <c r="D109" s="124" t="s">
        <v>75</v>
      </c>
      <c r="E109" s="103" t="s">
        <v>76</v>
      </c>
      <c r="F109" s="113">
        <v>0</v>
      </c>
      <c r="G109" s="114" t="b">
        <v>1</v>
      </c>
      <c r="H109" s="113" t="b">
        <f>IF(ISBLANK($B109),"",$B109&gt;=F_Eletkorok!$I$10)</f>
        <v>0</v>
      </c>
      <c r="I109">
        <f>INDEX(F_Eletkorok!$E$4:$E$14,MATCH($B109,F_Eletkorok!$A$4:$A$14,0))</f>
        <v>2014</v>
      </c>
      <c r="J109">
        <f>INDEX(F_Eletkorok!$F$4:$F$14,MATCH($B109,F_Eletkorok!$A$4:$A$14,0))</f>
        <v>2011</v>
      </c>
      <c r="K109">
        <f>INDEX(F_Letszamok!$C$2:$C$10,MATCH($C109,F_Letszamok!$A$2:$A$10,0))</f>
        <v>2</v>
      </c>
      <c r="L109">
        <f>INDEX(F_Letszamok!$D$2:$D$10,MATCH($C109,F_Letszamok!$A$2:$A$10,0))</f>
        <v>2</v>
      </c>
      <c r="M109">
        <f>IF($F109=0,$I109 + IF(AND($G109,F_Eletkorok!$I$4=F_Eletkorok!$I$7),1,0),IF(NOT($H109),INDEX(F_Eletkorok!$E$4:$E$14,MATCH(MAX($B109-1,F_Eletkorok!$I$9),F_Eletkorok!$A$4:$A$14,0)),INDEX(F_Eletkorok!$E$4:$E$14,MATCH(MAX($B109-1,F_Eletkorok!$I$10),F_Eletkorok!$A$4:$A$14,0))))</f>
        <v>2014</v>
      </c>
      <c r="N109">
        <f>IF($F109=0,$J109,IF(NOT($H109),INDEX(F_Eletkorok!$F$4:$F$14,MATCH(MIN($B109+1,F_Eletkorok!$J$9),F_Eletkorok!$A$4:$A$14,0)),INDEX(F_Eletkorok!$F$4:$F$14,MATCH(MIN($B109+1,F_Eletkorok!$J$10),F_Eletkorok!$A$4:$A$14,0))))</f>
        <v>2011</v>
      </c>
    </row>
    <row r="110" spans="1:14" ht="15" customHeight="1" x14ac:dyDescent="0.25">
      <c r="A110" s="7">
        <v>109</v>
      </c>
      <c r="B110" s="115">
        <v>4</v>
      </c>
      <c r="C110" s="115">
        <v>5</v>
      </c>
      <c r="D110" s="124" t="s">
        <v>79</v>
      </c>
      <c r="E110" s="103" t="s">
        <v>80</v>
      </c>
      <c r="F110" s="113">
        <v>0</v>
      </c>
      <c r="G110" s="114" t="b">
        <v>0</v>
      </c>
      <c r="H110" s="113" t="b">
        <f>IF(ISBLANK($B110),"",$B110&gt;=F_Eletkorok!$I$10)</f>
        <v>0</v>
      </c>
      <c r="I110">
        <f>INDEX(F_Eletkorok!$E$4:$E$14,MATCH($B110,F_Eletkorok!$A$4:$A$14,0))</f>
        <v>2014</v>
      </c>
      <c r="J110">
        <f>INDEX(F_Eletkorok!$F$4:$F$14,MATCH($B110,F_Eletkorok!$A$4:$A$14,0))</f>
        <v>2011</v>
      </c>
      <c r="K110">
        <f>INDEX(F_Letszamok!$C$2:$C$10,MATCH($C110,F_Letszamok!$A$2:$A$10,0))</f>
        <v>16</v>
      </c>
      <c r="L110">
        <f>INDEX(F_Letszamok!$D$2:$D$10,MATCH($C110,F_Letszamok!$A$2:$A$10,0))</f>
        <v>24</v>
      </c>
      <c r="M110">
        <f>IF($F110=0,$I110 + IF(AND($G110,F_Eletkorok!$I$4=F_Eletkorok!$I$7),1,0),IF(NOT($H110),INDEX(F_Eletkorok!$E$4:$E$14,MATCH(MAX($B110-1,F_Eletkorok!$I$9),F_Eletkorok!$A$4:$A$14,0)),INDEX(F_Eletkorok!$E$4:$E$14,MATCH(MAX($B110-1,F_Eletkorok!$I$10),F_Eletkorok!$A$4:$A$14,0))))</f>
        <v>2014</v>
      </c>
      <c r="N110">
        <f>IF($F110=0,$J110,IF(NOT($H110),INDEX(F_Eletkorok!$F$4:$F$14,MATCH(MIN($B110+1,F_Eletkorok!$J$9),F_Eletkorok!$A$4:$A$14,0)),INDEX(F_Eletkorok!$F$4:$F$14,MATCH(MIN($B110+1,F_Eletkorok!$J$10),F_Eletkorok!$A$4:$A$14,0))))</f>
        <v>2011</v>
      </c>
    </row>
    <row r="111" spans="1:14" ht="15" customHeight="1" x14ac:dyDescent="0.25">
      <c r="A111" s="7">
        <v>110</v>
      </c>
      <c r="B111" s="115">
        <v>4</v>
      </c>
      <c r="C111" s="115">
        <v>4</v>
      </c>
      <c r="D111" s="124" t="s">
        <v>77</v>
      </c>
      <c r="E111" s="103" t="s">
        <v>78</v>
      </c>
      <c r="F111" s="113">
        <v>0.2</v>
      </c>
      <c r="G111" s="114" t="b">
        <v>0</v>
      </c>
      <c r="H111" s="113" t="b">
        <f>IF(ISBLANK($B111),"",$B111&gt;=F_Eletkorok!$I$10)</f>
        <v>0</v>
      </c>
      <c r="I111">
        <f>INDEX(F_Eletkorok!$E$4:$E$14,MATCH($B111,F_Eletkorok!$A$4:$A$14,0))</f>
        <v>2014</v>
      </c>
      <c r="J111">
        <f>INDEX(F_Eletkorok!$F$4:$F$14,MATCH($B111,F_Eletkorok!$A$4:$A$14,0))</f>
        <v>2011</v>
      </c>
      <c r="K111">
        <f>INDEX(F_Letszamok!$C$2:$C$10,MATCH($C111,F_Letszamok!$A$2:$A$10,0))</f>
        <v>4</v>
      </c>
      <c r="L111">
        <f>INDEX(F_Letszamok!$D$2:$D$10,MATCH($C111,F_Letszamok!$A$2:$A$10,0))</f>
        <v>15</v>
      </c>
      <c r="M111">
        <f>IF($F111=0,$I111 + IF(AND($G111,F_Eletkorok!$I$4=F_Eletkorok!$I$7),1,0),IF(NOT($H111),INDEX(F_Eletkorok!$E$4:$E$14,MATCH(MAX($B111-1,F_Eletkorok!$I$9),F_Eletkorok!$A$4:$A$14,0)),INDEX(F_Eletkorok!$E$4:$E$14,MATCH(MAX($B111-1,F_Eletkorok!$I$10),F_Eletkorok!$A$4:$A$14,0))))</f>
        <v>2018</v>
      </c>
      <c r="N111">
        <f>IF($F111=0,$J111,IF(NOT($H111),INDEX(F_Eletkorok!$F$4:$F$14,MATCH(MIN($B111+1,F_Eletkorok!$J$9),F_Eletkorok!$A$4:$A$14,0)),INDEX(F_Eletkorok!$F$4:$F$14,MATCH(MIN($B111+1,F_Eletkorok!$J$10),F_Eletkorok!$A$4:$A$14,0))))</f>
        <v>2007</v>
      </c>
    </row>
  </sheetData>
  <sheetProtection algorithmName="SHA-512" hashValue="9j+aOWDobcBlved2vcEIl/7fpommKIRAPXhZ2gK3A5F/z4++rKkx9Dn74uTAXJgYzEkzP5Eegw5ia51ZiNuASQ==" saltValue="WBCmHNrwQWkcwp0pCvruTg==" spinCount="100000" sheet="1" objects="1" scenarios="1"/>
  <sortState xmlns:xlrd2="http://schemas.microsoft.com/office/spreadsheetml/2017/richdata2" ref="D2:E111">
    <sortCondition ref="D1:D11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6A62-DB3A-4CCB-930B-89266908332C}">
  <sheetPr codeName="Sheet6"/>
  <dimension ref="A1:D10"/>
  <sheetViews>
    <sheetView workbookViewId="0"/>
  </sheetViews>
  <sheetFormatPr defaultRowHeight="15" x14ac:dyDescent="0.25"/>
  <cols>
    <col min="1" max="1" width="7.5703125" customWidth="1"/>
    <col min="2" max="2" width="17.5703125" customWidth="1"/>
  </cols>
  <sheetData>
    <row r="1" spans="1:4" ht="30" x14ac:dyDescent="0.25">
      <c r="A1" s="37" t="s">
        <v>245</v>
      </c>
      <c r="B1" s="37" t="s">
        <v>229</v>
      </c>
      <c r="C1" s="37" t="s">
        <v>250</v>
      </c>
      <c r="D1" s="37" t="s">
        <v>251</v>
      </c>
    </row>
    <row r="2" spans="1:4" x14ac:dyDescent="0.25">
      <c r="A2" s="31">
        <v>1</v>
      </c>
      <c r="B2" s="25" t="s">
        <v>252</v>
      </c>
      <c r="C2" s="30">
        <v>1</v>
      </c>
      <c r="D2" s="32">
        <v>1</v>
      </c>
    </row>
    <row r="3" spans="1:4" x14ac:dyDescent="0.25">
      <c r="A3" s="31">
        <v>2</v>
      </c>
      <c r="B3" s="25" t="s">
        <v>253</v>
      </c>
      <c r="C3" s="30">
        <v>2</v>
      </c>
      <c r="D3" s="32">
        <v>2</v>
      </c>
    </row>
    <row r="4" spans="1:4" x14ac:dyDescent="0.25">
      <c r="A4" s="31">
        <v>3</v>
      </c>
      <c r="B4" s="25" t="s">
        <v>254</v>
      </c>
      <c r="C4" s="30">
        <v>3</v>
      </c>
      <c r="D4" s="32">
        <v>5</v>
      </c>
    </row>
    <row r="5" spans="1:4" x14ac:dyDescent="0.25">
      <c r="A5" s="31">
        <v>4</v>
      </c>
      <c r="B5" s="25" t="s">
        <v>255</v>
      </c>
      <c r="C5" s="30">
        <v>4</v>
      </c>
      <c r="D5" s="32">
        <v>15</v>
      </c>
    </row>
    <row r="6" spans="1:4" x14ac:dyDescent="0.25">
      <c r="A6" s="31">
        <v>5</v>
      </c>
      <c r="B6" s="25" t="s">
        <v>256</v>
      </c>
      <c r="C6" s="30">
        <v>16</v>
      </c>
      <c r="D6" s="32">
        <v>24</v>
      </c>
    </row>
    <row r="7" spans="1:4" x14ac:dyDescent="0.25">
      <c r="A7" s="31">
        <v>6</v>
      </c>
      <c r="B7" s="25" t="s">
        <v>259</v>
      </c>
      <c r="C7" s="30">
        <v>8</v>
      </c>
      <c r="D7" s="32">
        <v>24</v>
      </c>
    </row>
    <row r="8" spans="1:4" x14ac:dyDescent="0.25">
      <c r="A8" s="31">
        <v>7</v>
      </c>
      <c r="B8" s="25" t="s">
        <v>265</v>
      </c>
      <c r="C8" s="30">
        <v>4</v>
      </c>
      <c r="D8" s="32">
        <v>16</v>
      </c>
    </row>
    <row r="9" spans="1:4" x14ac:dyDescent="0.25">
      <c r="A9" s="31">
        <v>8</v>
      </c>
      <c r="B9" s="25" t="s">
        <v>264</v>
      </c>
      <c r="C9" s="30">
        <v>17</v>
      </c>
      <c r="D9" s="32">
        <v>24</v>
      </c>
    </row>
    <row r="10" spans="1:4" x14ac:dyDescent="0.25">
      <c r="A10" s="33">
        <v>9</v>
      </c>
      <c r="B10" s="34" t="s">
        <v>258</v>
      </c>
      <c r="C10" s="35">
        <v>6</v>
      </c>
      <c r="D10" s="36">
        <v>40</v>
      </c>
    </row>
  </sheetData>
  <sheetProtection algorithmName="SHA-512" hashValue="TgXrlYMUtar2auEvlTMZkcRFD2tmVhl5nZ1MRn734UaShFdnNJK9QRC+uF2hWYVmQJ/FObPZrrF8w4TirAIQCA==" saltValue="k3NdgheGOr4uSIFwa9x6s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C95F8-46CD-4229-9F43-E54ABE1F75EF}">
  <sheetPr codeName="Sheet7"/>
  <dimension ref="A1:J14"/>
  <sheetViews>
    <sheetView workbookViewId="0">
      <selection sqref="A1:A3"/>
    </sheetView>
  </sheetViews>
  <sheetFormatPr defaultColWidth="9.140625" defaultRowHeight="15" x14ac:dyDescent="0.25"/>
  <cols>
    <col min="1" max="1" width="9.140625" customWidth="1"/>
    <col min="2" max="2" width="15.7109375" customWidth="1"/>
    <col min="3" max="10" width="9.140625" customWidth="1"/>
    <col min="11" max="11" width="9.42578125" customWidth="1"/>
  </cols>
  <sheetData>
    <row r="1" spans="1:10" x14ac:dyDescent="0.25">
      <c r="A1" s="170" t="s">
        <v>245</v>
      </c>
      <c r="B1" s="170" t="s">
        <v>244</v>
      </c>
      <c r="C1" s="173" t="s">
        <v>230</v>
      </c>
      <c r="D1" s="174"/>
      <c r="E1" s="177" t="s">
        <v>231</v>
      </c>
      <c r="F1" s="185"/>
      <c r="I1" s="177" t="s">
        <v>246</v>
      </c>
      <c r="J1" s="178"/>
    </row>
    <row r="2" spans="1:10" x14ac:dyDescent="0.25">
      <c r="A2" s="171"/>
      <c r="B2" s="171"/>
      <c r="C2" s="175"/>
      <c r="D2" s="176"/>
      <c r="E2" s="181"/>
      <c r="F2" s="186"/>
      <c r="I2" s="179"/>
      <c r="J2" s="180"/>
    </row>
    <row r="3" spans="1:10" x14ac:dyDescent="0.25">
      <c r="A3" s="172"/>
      <c r="B3" s="172"/>
      <c r="C3" s="8" t="s">
        <v>232</v>
      </c>
      <c r="D3" s="9" t="s">
        <v>233</v>
      </c>
      <c r="E3" s="10" t="s">
        <v>232</v>
      </c>
      <c r="F3" s="11" t="s">
        <v>233</v>
      </c>
      <c r="I3" s="181"/>
      <c r="J3" s="182"/>
    </row>
    <row r="4" spans="1:10" ht="15.75" x14ac:dyDescent="0.25">
      <c r="A4" s="21">
        <v>1</v>
      </c>
      <c r="B4" s="12" t="s">
        <v>234</v>
      </c>
      <c r="C4" s="13">
        <v>1</v>
      </c>
      <c r="D4" s="13">
        <v>6</v>
      </c>
      <c r="E4" s="16">
        <f t="shared" ref="E4:E10" si="0">I$4-C4</f>
        <v>2025</v>
      </c>
      <c r="F4" s="18">
        <f>I$4-D4-1</f>
        <v>2019</v>
      </c>
      <c r="I4" s="183">
        <v>2026</v>
      </c>
      <c r="J4" s="184"/>
    </row>
    <row r="5" spans="1:10" x14ac:dyDescent="0.25">
      <c r="A5" s="22">
        <v>2</v>
      </c>
      <c r="B5" s="15" t="s">
        <v>235</v>
      </c>
      <c r="C5" s="13">
        <v>5</v>
      </c>
      <c r="D5" s="7">
        <v>8</v>
      </c>
      <c r="E5" s="16">
        <f t="shared" si="0"/>
        <v>2021</v>
      </c>
      <c r="F5" s="14">
        <f>I$4-D5-1</f>
        <v>2017</v>
      </c>
    </row>
    <row r="6" spans="1:10" x14ac:dyDescent="0.25">
      <c r="A6" s="22">
        <v>3</v>
      </c>
      <c r="B6" s="15" t="s">
        <v>236</v>
      </c>
      <c r="C6" s="13">
        <v>8</v>
      </c>
      <c r="D6" s="13">
        <v>12</v>
      </c>
      <c r="E6" s="16">
        <f t="shared" si="0"/>
        <v>2018</v>
      </c>
      <c r="F6" s="14">
        <f>I$4-D6-1</f>
        <v>2013</v>
      </c>
      <c r="I6" s="167" t="s">
        <v>262</v>
      </c>
      <c r="J6" s="168"/>
    </row>
    <row r="7" spans="1:10" x14ac:dyDescent="0.25">
      <c r="A7" s="22">
        <v>4</v>
      </c>
      <c r="B7" s="15" t="s">
        <v>237</v>
      </c>
      <c r="C7" s="13">
        <v>12</v>
      </c>
      <c r="D7" s="13">
        <v>14</v>
      </c>
      <c r="E7" s="16">
        <f t="shared" si="0"/>
        <v>2014</v>
      </c>
      <c r="F7" s="14">
        <f>I$4-D7-1</f>
        <v>2011</v>
      </c>
      <c r="H7" s="25"/>
      <c r="I7" s="24">
        <v>2025</v>
      </c>
      <c r="J7" s="104">
        <v>2026</v>
      </c>
    </row>
    <row r="8" spans="1:10" x14ac:dyDescent="0.25">
      <c r="A8" s="22">
        <v>5</v>
      </c>
      <c r="B8" s="15" t="s">
        <v>238</v>
      </c>
      <c r="C8" s="13">
        <v>15</v>
      </c>
      <c r="D8" s="13">
        <v>18</v>
      </c>
      <c r="E8" s="16">
        <f t="shared" si="0"/>
        <v>2011</v>
      </c>
      <c r="F8" s="14">
        <f>I$4-D8-1</f>
        <v>2007</v>
      </c>
      <c r="H8" s="167" t="s">
        <v>261</v>
      </c>
      <c r="I8" s="169"/>
      <c r="J8" s="168"/>
    </row>
    <row r="9" spans="1:10" x14ac:dyDescent="0.25">
      <c r="A9" s="22">
        <v>6</v>
      </c>
      <c r="B9" s="15" t="s">
        <v>239</v>
      </c>
      <c r="C9" s="13">
        <v>16</v>
      </c>
      <c r="D9" s="13">
        <v>100</v>
      </c>
      <c r="E9" s="16">
        <f t="shared" si="0"/>
        <v>2010</v>
      </c>
      <c r="F9" s="14">
        <f t="shared" ref="F9:F10" si="1">I$4-D9-1</f>
        <v>1925</v>
      </c>
      <c r="H9" s="105" t="s">
        <v>266</v>
      </c>
      <c r="I9" s="106">
        <v>1</v>
      </c>
      <c r="J9" s="106">
        <v>7</v>
      </c>
    </row>
    <row r="10" spans="1:10" x14ac:dyDescent="0.25">
      <c r="A10" s="22">
        <v>7</v>
      </c>
      <c r="B10" s="15" t="s">
        <v>240</v>
      </c>
      <c r="C10" s="13">
        <v>30</v>
      </c>
      <c r="D10" s="13">
        <v>100</v>
      </c>
      <c r="E10" s="16">
        <f t="shared" si="0"/>
        <v>1996</v>
      </c>
      <c r="F10" s="14">
        <f t="shared" si="1"/>
        <v>1925</v>
      </c>
      <c r="H10" s="105" t="s">
        <v>267</v>
      </c>
      <c r="I10" s="107">
        <v>8</v>
      </c>
      <c r="J10" s="107">
        <v>11</v>
      </c>
    </row>
    <row r="11" spans="1:10" x14ac:dyDescent="0.25">
      <c r="A11" s="21">
        <v>8</v>
      </c>
      <c r="B11" s="12" t="s">
        <v>241</v>
      </c>
      <c r="C11" s="17">
        <v>7</v>
      </c>
      <c r="D11" s="18">
        <v>13</v>
      </c>
      <c r="E11" s="27">
        <f>J$7-C11</f>
        <v>2019</v>
      </c>
      <c r="F11" s="18">
        <f>I$7-D11-1</f>
        <v>2011</v>
      </c>
    </row>
    <row r="12" spans="1:10" x14ac:dyDescent="0.25">
      <c r="A12" s="22">
        <v>9</v>
      </c>
      <c r="B12" s="15" t="s">
        <v>242</v>
      </c>
      <c r="C12" s="13">
        <v>9</v>
      </c>
      <c r="D12" s="14">
        <v>16</v>
      </c>
      <c r="E12" s="16">
        <f t="shared" ref="E12:E13" si="2">J$7-C12</f>
        <v>2017</v>
      </c>
      <c r="F12" s="14">
        <f>I$7-D12-1</f>
        <v>2008</v>
      </c>
    </row>
    <row r="13" spans="1:10" x14ac:dyDescent="0.25">
      <c r="A13" s="22">
        <v>10</v>
      </c>
      <c r="B13" s="15" t="s">
        <v>243</v>
      </c>
      <c r="C13" s="30">
        <v>13</v>
      </c>
      <c r="D13" s="131">
        <v>18</v>
      </c>
      <c r="E13" s="16">
        <f t="shared" si="2"/>
        <v>2013</v>
      </c>
      <c r="F13" s="14">
        <f>I$7-D13+1</f>
        <v>2008</v>
      </c>
    </row>
    <row r="14" spans="1:10" x14ac:dyDescent="0.25">
      <c r="A14" s="23">
        <v>11</v>
      </c>
      <c r="B14" s="130" t="s">
        <v>272</v>
      </c>
      <c r="C14" s="19">
        <v>18</v>
      </c>
      <c r="D14" s="20">
        <v>100</v>
      </c>
      <c r="E14" s="28">
        <f t="shared" ref="E14" si="3">J$7-C14</f>
        <v>2008</v>
      </c>
      <c r="F14" s="29">
        <f>I$7-D14+1</f>
        <v>1926</v>
      </c>
    </row>
  </sheetData>
  <sheetProtection algorithmName="SHA-512" hashValue="voYuvoShv0niTV/QRuDpwkuTURZYkHNMCr3t0ILeqEbe04LUGpI1VilTKX7/NsQIxd84chja6x4ZsNwAZyiYpg==" saltValue="ES9vBU1yWizsjSa8iNaukw==" spinCount="100000" sheet="1" objects="1" scenarios="1"/>
  <mergeCells count="8">
    <mergeCell ref="I6:J6"/>
    <mergeCell ref="H8:J8"/>
    <mergeCell ref="B1:B3"/>
    <mergeCell ref="C1:D2"/>
    <mergeCell ref="A1:A3"/>
    <mergeCell ref="I1:J3"/>
    <mergeCell ref="I4:J4"/>
    <mergeCell ref="E1:F2"/>
  </mergeCells>
  <phoneticPr fontId="3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1000"/>
  <sheetViews>
    <sheetView workbookViewId="0">
      <selection sqref="A1:G6"/>
    </sheetView>
  </sheetViews>
  <sheetFormatPr defaultColWidth="14.42578125" defaultRowHeight="15" customHeight="1" x14ac:dyDescent="0.25"/>
  <cols>
    <col min="1" max="1" width="10" customWidth="1"/>
    <col min="2" max="2" width="2.28515625" customWidth="1"/>
    <col min="3" max="3" width="18" customWidth="1"/>
    <col min="4" max="4" width="2.140625" customWidth="1"/>
    <col min="5" max="5" width="18" customWidth="1"/>
    <col min="6" max="6" width="3.7109375" customWidth="1"/>
    <col min="7" max="7" width="18.7109375" customWidth="1"/>
    <col min="8" max="20" width="9" customWidth="1"/>
  </cols>
  <sheetData>
    <row r="1" spans="1:20" ht="27" customHeight="1" x14ac:dyDescent="0.25">
      <c r="A1" s="2" t="s">
        <v>0</v>
      </c>
      <c r="B1" s="3"/>
      <c r="C1" s="4" t="s">
        <v>1</v>
      </c>
      <c r="D1" s="3"/>
      <c r="E1" s="4" t="s">
        <v>2</v>
      </c>
      <c r="F1" s="3"/>
      <c r="G1" s="2" t="s">
        <v>263</v>
      </c>
      <c r="H1" s="3"/>
      <c r="I1" s="3"/>
      <c r="J1" s="3"/>
      <c r="K1" s="3"/>
      <c r="L1" s="3"/>
      <c r="M1" s="3"/>
      <c r="N1" s="3"/>
      <c r="O1" s="3"/>
      <c r="P1" s="3"/>
      <c r="Q1" s="3"/>
      <c r="R1" s="3"/>
      <c r="S1" s="3"/>
      <c r="T1" s="3"/>
    </row>
    <row r="2" spans="1:20" x14ac:dyDescent="0.25">
      <c r="A2" s="5" t="s">
        <v>310</v>
      </c>
      <c r="B2" s="1"/>
      <c r="C2" s="1" t="s">
        <v>312</v>
      </c>
      <c r="D2" s="1"/>
      <c r="E2" s="1" t="s">
        <v>3</v>
      </c>
      <c r="G2" s="137" t="s">
        <v>314</v>
      </c>
    </row>
    <row r="3" spans="1:20" x14ac:dyDescent="0.25">
      <c r="A3" s="5" t="s">
        <v>311</v>
      </c>
      <c r="B3" s="1"/>
      <c r="C3" s="1" t="s">
        <v>313</v>
      </c>
      <c r="D3" s="1"/>
      <c r="E3" s="1" t="s">
        <v>4</v>
      </c>
      <c r="G3" s="137" t="s">
        <v>315</v>
      </c>
    </row>
    <row r="4" spans="1:20" x14ac:dyDescent="0.25">
      <c r="A4" s="5"/>
      <c r="B4" s="1"/>
      <c r="C4" s="1"/>
      <c r="D4" s="1"/>
      <c r="E4" s="1" t="s">
        <v>5</v>
      </c>
      <c r="G4" s="137" t="s">
        <v>316</v>
      </c>
    </row>
    <row r="5" spans="1:20" x14ac:dyDescent="0.25">
      <c r="A5" s="5"/>
      <c r="G5" s="138" t="s">
        <v>317</v>
      </c>
    </row>
    <row r="6" spans="1:20" x14ac:dyDescent="0.25">
      <c r="G6" s="138" t="s">
        <v>318</v>
      </c>
    </row>
    <row r="7" spans="1:20" x14ac:dyDescent="0.25">
      <c r="G7" s="64"/>
    </row>
    <row r="8" spans="1:20" x14ac:dyDescent="0.25">
      <c r="G8" s="125"/>
    </row>
    <row r="9" spans="1:20" x14ac:dyDescent="0.25"/>
    <row r="10" spans="1:20" x14ac:dyDescent="0.25"/>
    <row r="11" spans="1:20" x14ac:dyDescent="0.25"/>
    <row r="12" spans="1:20" x14ac:dyDescent="0.25"/>
    <row r="13" spans="1:20" x14ac:dyDescent="0.25"/>
    <row r="14" spans="1:20" x14ac:dyDescent="0.25"/>
    <row r="15" spans="1:20" x14ac:dyDescent="0.25"/>
    <row r="16" spans="1:20" x14ac:dyDescent="0.25"/>
    <row r="17" x14ac:dyDescent="0.25"/>
    <row r="18" x14ac:dyDescent="0.25"/>
    <row r="19" x14ac:dyDescent="0.25"/>
    <row r="20"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6Vv1+2Ham6DrPPu4f3mCtB9rx9lIhS0paRURuJ3+LZLh52UsZ1rGE3kyOII+M+b8dJCxLE//EirZ2T0NtGQTSw==" saltValue="WF9AcNHasmsV+07GyCcenA==" spinCount="100000" sheet="1" objects="1" scenarios="1"/>
  <pageMargins left="0.69930555555555596" right="0.69930555555555596"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Filling Instructions</vt:lpstr>
      <vt:lpstr>1. Registration summary</vt:lpstr>
      <vt:lpstr>2. Team composition</vt:lpstr>
      <vt:lpstr>3. Accompanying persons</vt:lpstr>
      <vt:lpstr>F_Kategoriak</vt:lpstr>
      <vt:lpstr>F_Letszamok</vt:lpstr>
      <vt:lpstr>F_Eletkorok</vt:lpstr>
      <vt:lpstr>Választéklista-sajat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László Tamás</dc:creator>
  <cp:lastModifiedBy>Tamás László</cp:lastModifiedBy>
  <dcterms:created xsi:type="dcterms:W3CDTF">2019-08-21T15:12:04Z</dcterms:created>
  <dcterms:modified xsi:type="dcterms:W3CDTF">2026-01-19T12:30:09Z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1033-10.2.0.7635</vt:lpwstr>
  </property>
</Properties>
</file>